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I:\81.11.02.06_QM\3_Online_Verfahren\Formulare 21-27\Antrag_mit_Anlagen\"/>
    </mc:Choice>
  </mc:AlternateContent>
  <bookViews>
    <workbookView xWindow="0" yWindow="0" windowWidth="28800" windowHeight="14100"/>
  </bookViews>
  <sheets>
    <sheet name="Finanzierungsplan" sheetId="1" r:id="rId1"/>
    <sheet name="A.I Personalausgaben" sheetId="3" r:id="rId2"/>
    <sheet name="A.II Sachausgaben" sheetId="5" r:id="rId3"/>
    <sheet name="A.IV bürgersch. Eng." sheetId="6" r:id="rId4"/>
    <sheet name="B.III Spenden" sheetId="7" r:id="rId5"/>
    <sheet name="SEK Personal" sheetId="4"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 i="7" l="1"/>
  <c r="D21" i="1" s="1"/>
  <c r="C16" i="7"/>
  <c r="C21" i="1" s="1"/>
  <c r="B16" i="7"/>
  <c r="B21" i="1" s="1"/>
  <c r="E14" i="7" l="1"/>
  <c r="D14" i="7"/>
  <c r="C14" i="7"/>
  <c r="B14" i="7"/>
  <c r="F13" i="7"/>
  <c r="F12" i="7"/>
  <c r="F11" i="7"/>
  <c r="F10" i="7"/>
  <c r="F9" i="7"/>
  <c r="B8" i="7"/>
  <c r="B5" i="7"/>
  <c r="B4" i="7"/>
  <c r="B3" i="7"/>
  <c r="F14" i="7" l="1"/>
  <c r="J16" i="6"/>
  <c r="E13" i="1" s="1"/>
  <c r="E20" i="1" s="1"/>
  <c r="B5" i="6"/>
  <c r="B4" i="6"/>
  <c r="B3" i="6"/>
  <c r="K14" i="6"/>
  <c r="H14" i="6"/>
  <c r="K13" i="6"/>
  <c r="H13" i="6"/>
  <c r="F13" i="6"/>
  <c r="K12" i="6"/>
  <c r="D12" i="6"/>
  <c r="K11" i="6"/>
  <c r="J11" i="6"/>
  <c r="K10" i="6"/>
  <c r="H10" i="6"/>
  <c r="K9" i="6"/>
  <c r="F9" i="6"/>
  <c r="C7" i="6"/>
  <c r="D11" i="6" l="1"/>
  <c r="D9" i="6"/>
  <c r="F10" i="6"/>
  <c r="F11" i="6"/>
  <c r="L11" i="6" s="1"/>
  <c r="H9" i="6"/>
  <c r="H11" i="6"/>
  <c r="J10" i="6"/>
  <c r="F12" i="6"/>
  <c r="J14" i="6"/>
  <c r="H15" i="6"/>
  <c r="J9" i="6"/>
  <c r="D10" i="6"/>
  <c r="L10" i="6" s="1"/>
  <c r="H12" i="6"/>
  <c r="J13" i="6"/>
  <c r="D14" i="6"/>
  <c r="J12" i="6"/>
  <c r="D13" i="6"/>
  <c r="F14" i="6"/>
  <c r="F16" i="5"/>
  <c r="F15" i="5"/>
  <c r="F14" i="5"/>
  <c r="F13" i="5"/>
  <c r="F12" i="5"/>
  <c r="E17" i="5"/>
  <c r="D17" i="5"/>
  <c r="C17" i="5"/>
  <c r="B17" i="5"/>
  <c r="B11" i="5"/>
  <c r="C8" i="1"/>
  <c r="C8" i="7" s="1"/>
  <c r="B5" i="5"/>
  <c r="B4" i="5"/>
  <c r="B3" i="5"/>
  <c r="P23" i="3"/>
  <c r="C23" i="3"/>
  <c r="I23" i="3" s="1"/>
  <c r="P22" i="3"/>
  <c r="P21" i="3"/>
  <c r="P20" i="3"/>
  <c r="P19" i="3"/>
  <c r="P18" i="3"/>
  <c r="P12" i="3"/>
  <c r="C12" i="3"/>
  <c r="I12" i="3" s="1"/>
  <c r="C10" i="3"/>
  <c r="O10" i="3" s="1"/>
  <c r="C22" i="3"/>
  <c r="F22" i="3" s="1"/>
  <c r="C21" i="3"/>
  <c r="I21" i="3" s="1"/>
  <c r="C20" i="3"/>
  <c r="O20" i="3" s="1"/>
  <c r="C19" i="3"/>
  <c r="F19" i="3" s="1"/>
  <c r="C18" i="3"/>
  <c r="F18" i="3" s="1"/>
  <c r="P15" i="3"/>
  <c r="C15" i="3"/>
  <c r="I15" i="3" s="1"/>
  <c r="P14" i="3"/>
  <c r="C14" i="3"/>
  <c r="F14" i="3" s="1"/>
  <c r="P13" i="3"/>
  <c r="C13" i="3"/>
  <c r="O13" i="3" s="1"/>
  <c r="P11" i="3"/>
  <c r="C11" i="3"/>
  <c r="L11" i="3" s="1"/>
  <c r="I13" i="3" l="1"/>
  <c r="F13" i="3"/>
  <c r="I22" i="3"/>
  <c r="L21" i="3"/>
  <c r="L22" i="3"/>
  <c r="O21" i="3"/>
  <c r="D8" i="1"/>
  <c r="D8" i="7" s="1"/>
  <c r="E7" i="6"/>
  <c r="I19" i="3"/>
  <c r="F20" i="3"/>
  <c r="L19" i="3"/>
  <c r="I20" i="3"/>
  <c r="F21" i="3"/>
  <c r="O22" i="3"/>
  <c r="O19" i="3"/>
  <c r="L20" i="3"/>
  <c r="L9" i="6"/>
  <c r="F15" i="6"/>
  <c r="L12" i="6"/>
  <c r="D15" i="6"/>
  <c r="J15" i="6"/>
  <c r="L13" i="6"/>
  <c r="L14" i="6"/>
  <c r="C11" i="5"/>
  <c r="D11" i="5"/>
  <c r="F17" i="5"/>
  <c r="L23" i="3"/>
  <c r="O23" i="3"/>
  <c r="F23" i="3"/>
  <c r="O18" i="3"/>
  <c r="I18" i="3"/>
  <c r="L18" i="3"/>
  <c r="L12" i="3"/>
  <c r="O12" i="3"/>
  <c r="F12" i="3"/>
  <c r="I14" i="3"/>
  <c r="L13" i="3"/>
  <c r="L14" i="3"/>
  <c r="L15" i="3"/>
  <c r="O15" i="3"/>
  <c r="F11" i="3"/>
  <c r="I11" i="3"/>
  <c r="O14" i="3"/>
  <c r="F15" i="3"/>
  <c r="O11" i="3"/>
  <c r="F10" i="3"/>
  <c r="I10" i="3"/>
  <c r="L10" i="3"/>
  <c r="Q13" i="3" l="1"/>
  <c r="Q22" i="3"/>
  <c r="Q20" i="3"/>
  <c r="I24" i="3"/>
  <c r="C10" i="1" s="1"/>
  <c r="C11" i="1" s="1"/>
  <c r="Q21" i="3"/>
  <c r="O24" i="3"/>
  <c r="E10" i="1" s="1"/>
  <c r="E11" i="1" s="1"/>
  <c r="Q19" i="3"/>
  <c r="E8" i="1"/>
  <c r="E8" i="7" s="1"/>
  <c r="G7" i="6"/>
  <c r="Q12" i="3"/>
  <c r="Q18" i="3"/>
  <c r="L24" i="3"/>
  <c r="D10" i="1" s="1"/>
  <c r="D11" i="1" s="1"/>
  <c r="F24" i="3"/>
  <c r="B10" i="1" s="1"/>
  <c r="B11" i="1" s="1"/>
  <c r="L15" i="6"/>
  <c r="Q23" i="3"/>
  <c r="Q15" i="3"/>
  <c r="Q14" i="3"/>
  <c r="Q11" i="3"/>
  <c r="E11" i="5" l="1"/>
  <c r="I7" i="6"/>
  <c r="Q10" i="3"/>
  <c r="Q24" i="3" s="1"/>
  <c r="P10" i="3"/>
  <c r="M7" i="3"/>
  <c r="J7" i="3"/>
  <c r="G7" i="3"/>
  <c r="D7" i="3"/>
  <c r="B5" i="3"/>
  <c r="B4" i="3"/>
  <c r="B3" i="3"/>
  <c r="F24" i="1"/>
  <c r="F23" i="1"/>
  <c r="F22" i="1"/>
  <c r="F15" i="1"/>
  <c r="F11" i="1"/>
  <c r="F10" i="1"/>
  <c r="D12" i="1"/>
  <c r="E12" i="1"/>
  <c r="E14" i="1" s="1"/>
  <c r="E26" i="1" s="1"/>
  <c r="E29" i="1" s="1"/>
  <c r="C12" i="1"/>
  <c r="B12" i="1"/>
  <c r="E16" i="1" l="1"/>
  <c r="E27" i="1" s="1"/>
  <c r="E25" i="1" s="1"/>
  <c r="F12" i="1"/>
  <c r="L16" i="6" s="1"/>
  <c r="H16" i="6" s="1"/>
  <c r="D13" i="1" s="1"/>
  <c r="D14" i="1" l="1"/>
  <c r="D26" i="1" s="1"/>
  <c r="D29" i="1" s="1"/>
  <c r="D30" i="1" s="1"/>
  <c r="E31" i="1" s="1"/>
  <c r="D20" i="1"/>
  <c r="D16" i="6"/>
  <c r="B13" i="1" s="1"/>
  <c r="B20" i="1" s="1"/>
  <c r="F16" i="6"/>
  <c r="C13" i="1" s="1"/>
  <c r="D16" i="1" l="1"/>
  <c r="D27" i="1" s="1"/>
  <c r="D25" i="1" s="1"/>
  <c r="D19" i="1" s="1"/>
  <c r="C14" i="1"/>
  <c r="C26" i="1" s="1"/>
  <c r="C20" i="1"/>
  <c r="F20" i="1" s="1"/>
  <c r="F13" i="1"/>
  <c r="B14" i="1"/>
  <c r="B26" i="1" s="1"/>
  <c r="B29" i="1" l="1"/>
  <c r="C29" i="1"/>
  <c r="C30" i="1" s="1"/>
  <c r="D31" i="1" s="1"/>
  <c r="C16" i="1"/>
  <c r="C27" i="1" s="1"/>
  <c r="C25" i="1" s="1"/>
  <c r="C19" i="1" s="1"/>
  <c r="F14" i="1"/>
  <c r="F26" i="1"/>
  <c r="B16" i="1"/>
  <c r="B27" i="1" s="1"/>
  <c r="B30" i="1" l="1"/>
  <c r="C31" i="1" s="1"/>
  <c r="B31" i="1"/>
  <c r="F16" i="1"/>
  <c r="F15" i="7"/>
  <c r="F16" i="7" s="1"/>
  <c r="E16" i="7" s="1"/>
  <c r="E21" i="1" s="1"/>
  <c r="B25" i="1"/>
  <c r="B19" i="1" s="1"/>
  <c r="F27" i="1"/>
  <c r="F31" i="1" l="1"/>
  <c r="F21" i="1"/>
  <c r="E19" i="1"/>
  <c r="F19" i="1" s="1"/>
  <c r="F25" i="1"/>
</calcChain>
</file>

<file path=xl/sharedStrings.xml><?xml version="1.0" encoding="utf-8"?>
<sst xmlns="http://schemas.openxmlformats.org/spreadsheetml/2006/main" count="140" uniqueCount="81">
  <si>
    <t>Vorhabensbezeichnung:</t>
  </si>
  <si>
    <t>Antrag vom:</t>
  </si>
  <si>
    <t>A. Ausgaben</t>
  </si>
  <si>
    <t>I. Direkte Personalausgaben</t>
  </si>
  <si>
    <t>II. Direkte Sachausgaben</t>
  </si>
  <si>
    <t>III. Indirekte Ausgaben</t>
  </si>
  <si>
    <t>IV. Fiktive Ausgaben für  bürgerschaftliches Engagement</t>
  </si>
  <si>
    <t>Gesamtsumme Ausgaben</t>
  </si>
  <si>
    <t>B. Deckungsmittel</t>
  </si>
  <si>
    <t>I. Eigenmittel</t>
  </si>
  <si>
    <t>Gesamtsumme Eigenmittel/Einnahmen/Drittmittel</t>
  </si>
  <si>
    <t>Gesamtsumme Deckungsmittel</t>
  </si>
  <si>
    <t>Finanzierungsplan</t>
  </si>
  <si>
    <t>Gesamt</t>
  </si>
  <si>
    <t>Monatssatz</t>
  </si>
  <si>
    <t>EUR</t>
  </si>
  <si>
    <t>Stundensatz</t>
  </si>
  <si>
    <t>Anlage Übersicht direkte Personalausgaben</t>
  </si>
  <si>
    <t>a) ausschließlich im Vorhaben beschäftigte Mitarbeitende</t>
  </si>
  <si>
    <t>(falls bereits bekannt, bitte im Format Nachname, Vorname(n) aufführen)</t>
  </si>
  <si>
    <t>LG</t>
  </si>
  <si>
    <t>(1-4)</t>
  </si>
  <si>
    <t>Stellen-</t>
  </si>
  <si>
    <t>anteil</t>
  </si>
  <si>
    <t>Anzahl</t>
  </si>
  <si>
    <t>Monate</t>
  </si>
  <si>
    <t>Leistungsgruppe</t>
  </si>
  <si>
    <t>Bezeichnung</t>
  </si>
  <si>
    <t>Definition</t>
  </si>
  <si>
    <t>Fachkräfte</t>
  </si>
  <si>
    <t>(max. 1.720 Std./Jahr)</t>
  </si>
  <si>
    <t>b) nicht ausschließlich im Vorhaben beschäftigte Mitarbeitende</t>
  </si>
  <si>
    <t>Anzahl Stunden</t>
  </si>
  <si>
    <t>Stunden</t>
  </si>
  <si>
    <t>Förderfähige direkte Personalausgaben gemäß Pauschale</t>
  </si>
  <si>
    <t>Anlage Übersicht direkte Sachausgaben</t>
  </si>
  <si>
    <t>Ich möchte die Sachausgaben pauschal (25 % der direkten Personalausgaben) abrechnen.</t>
  </si>
  <si>
    <t>Falls Sie sich gegen die pauschale Abrechnung der Sachausgaben entscheiden haben, können Sie hier die einzelnen Positionen aufführen</t>
  </si>
  <si>
    <t>Bauleistungen</t>
  </si>
  <si>
    <t>Lieferungen</t>
  </si>
  <si>
    <t>Förderfähige direkte Sachausgaben</t>
  </si>
  <si>
    <t>Direkte Sachausgaben</t>
  </si>
  <si>
    <t>Gesamtsumme förderfähige Ausgaben</t>
  </si>
  <si>
    <t>V. Nicht förderfähige Ausgaben</t>
  </si>
  <si>
    <t>Anlage Übersicht fiktive Ausgaben für bürgerschaftliches Engagement</t>
  </si>
  <si>
    <t>freiwilligen, unentgeltlichen Arbeiten durch</t>
  </si>
  <si>
    <t>grundsätzlich förderfähige fiktive Ausgaben</t>
  </si>
  <si>
    <t>jedoch maximal tatsächlich verausgabte förderfähige Gesamtausgaben</t>
  </si>
  <si>
    <t>Anteil der beantragten Zuwendung an den förderfähigen Gesamtausgaben</t>
  </si>
  <si>
    <t>II. Bürgerschaftliches Engagement</t>
  </si>
  <si>
    <t>III. Zweckgebundene Spenden</t>
  </si>
  <si>
    <t>IV. Andere öffentliche Zuwendungen</t>
  </si>
  <si>
    <t>V. Private Drittmittel</t>
  </si>
  <si>
    <t>VI. Sonstige Einnahmen</t>
  </si>
  <si>
    <t>VII. Beantragte Zuwendung</t>
  </si>
  <si>
    <t>Anlage Übersicht zweckgebundene Spenden</t>
  </si>
  <si>
    <t>Zweckgebunden Spende</t>
  </si>
  <si>
    <t>davon außer Betracht</t>
  </si>
  <si>
    <t>als Einnahmen zu berücksichtigen</t>
  </si>
  <si>
    <t>davon bis zum 30. September des Kalenderjahrs durch Mittelabrufe geltend zu machen</t>
  </si>
  <si>
    <t>davon bis zum 31. März des Folgejahrs durch Mittelabrufe geltend zu machen</t>
  </si>
  <si>
    <t>-</t>
  </si>
  <si>
    <t>im Haushaltsjahr durch Mittelabrufe geltend zu machen</t>
  </si>
  <si>
    <t>Ausgaben für Grunderwerb</t>
  </si>
  <si>
    <t>Mitarbeitende mit hoch komplexen Tätigkeiten, die ein entsprechend hohes Kenntnis- und Fertigkeitsniveau erfordern. Dazu zählen etwa Entwicklungs-, Forschungs- und Diagnosetätigkeiten, Wissensvermittlung sowie Leitungs- und Führungsaufgaben innerhalb eines (großen) Unternehmens. In der Regel ist eine mindestens vierjährige Hochschulausbildung und/oder eine entsprechende Berufserfahrung vorausgesetzt. Typischerweise erfordern diese Tätigkeiten einen Hochschulabschluss (Master, Diplom, Staatsexamen, Promotion etc.).</t>
  </si>
  <si>
    <t>Mitarbeitende mit komplexen Spezialistentätigkeiten. Die Anforderungen an das Fachwissen sind höher als bei Fachkräften (Leistungsgruppe 3) einzustufen. Sie befähigen häufig zur Bewältigung gehobener Fach- und Führungsaufgaben. Üblicherweise wird eine Meister- oder Technikerausbildung beziehungsweise ein gleichwertiger Fachschul- oder Hochschulabschluss vorausgesetzt.</t>
  </si>
  <si>
    <t>Mitarbeitende mit fachlich ausgerichteten Tätigkeiten. Fundierte Fachkenntnisse und Fertigkeiten einer Fachkraft werden vorausgesetzt. Üblicherweise liegt der Abschluss einer zwei- bis dreijährigen Berufsausbildung oder eines vergleichbaren berufsqualifizierenden Abschlusses vor.</t>
  </si>
  <si>
    <t>Mitarbeitende mit Helfer- und Anlerntätigkeiten. Es handelt sich um einfache und meist wenig komplexe Tätigkeiten, für die in der Regel keine oder nur geringe Fachkenntnisse erforderlich sind.</t>
  </si>
  <si>
    <t>Expertinnen und Experten</t>
  </si>
  <si>
    <t>Spezialistinnen und Spezialisten</t>
  </si>
  <si>
    <t>Helferinnen und Helfer</t>
  </si>
  <si>
    <t xml:space="preserve">Nicht zuwendungsfähig sind </t>
  </si>
  <si>
    <t>a) Schuldzinsen,</t>
  </si>
  <si>
    <t xml:space="preserve">b) Ausgaben für Grunderwerb für einen Betrag von mehr als 10 Prozent, beziehungsweise für Brachflächen und ehemals industriell genutzte Flächen mit Gebäuden von mehr als 15 Prozent, der förderfähigen Gesamtausgaben des betreffenden Vorhabens, </t>
  </si>
  <si>
    <t>c) Umsatzsteuer, die nach dem Umsatzsteuergesetz als Vorsteuer abziehbar ist,</t>
  </si>
  <si>
    <t>d) Skonti und Preisnachlässe, auch wenn sie nicht gezogen werden.</t>
  </si>
  <si>
    <t>Antragstellerin/Antragsteller:</t>
  </si>
  <si>
    <t>Spenderin/Spender</t>
  </si>
  <si>
    <t>Ausgaben für Reisen</t>
  </si>
  <si>
    <t>Leistungen</t>
  </si>
  <si>
    <t>Pauschalen für Personalausgaben im Geltungsbereich der EFRE/JTF-Rahmenrichtlinie 
für Bewilligungen im Zeitraum bis 30.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</si>
</sst>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 &quot;€&quot;"/>
  </numFmts>
  <fonts count="6"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22"/>
      <color theme="1"/>
      <name val="Calibri"/>
      <family val="2"/>
      <scheme val="minor"/>
    </font>
    <font>
      <b/>
      <sz val="12"/>
      <color theme="1"/>
      <name val="Calibri"/>
      <family val="2"/>
      <scheme val="minor"/>
    </font>
  </fonts>
  <fills count="6">
    <fill>
      <patternFill patternType="none"/>
    </fill>
    <fill>
      <patternFill patternType="gray125"/>
    </fill>
    <fill>
      <patternFill patternType="solid">
        <fgColor theme="3"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7"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style="thin">
        <color auto="1"/>
      </top>
      <bottom/>
      <diagonal/>
    </border>
  </borders>
  <cellStyleXfs count="5">
    <xf numFmtId="0" fontId="0" fillId="0" borderId="0"/>
    <xf numFmtId="9"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cellStyleXfs>
  <cellXfs count="95">
    <xf numFmtId="0" fontId="0" fillId="0" borderId="0" xfId="0"/>
    <xf numFmtId="164" fontId="0" fillId="0" borderId="1" xfId="0" applyNumberFormat="1" applyBorder="1"/>
    <xf numFmtId="164" fontId="2" fillId="3" borderId="1" xfId="0" applyNumberFormat="1" applyFont="1" applyFill="1" applyBorder="1"/>
    <xf numFmtId="164" fontId="0" fillId="0" borderId="3" xfId="0" applyNumberFormat="1" applyBorder="1"/>
    <xf numFmtId="164" fontId="2" fillId="3" borderId="3" xfId="0" applyNumberFormat="1" applyFont="1" applyFill="1" applyBorder="1"/>
    <xf numFmtId="0" fontId="2" fillId="0" borderId="2" xfId="0" applyFont="1" applyBorder="1" applyAlignment="1">
      <alignment horizontal="center"/>
    </xf>
    <xf numFmtId="164" fontId="0" fillId="3" borderId="3" xfId="0" applyNumberFormat="1" applyFill="1" applyBorder="1"/>
    <xf numFmtId="0" fontId="0" fillId="0" borderId="6" xfId="0" applyBorder="1"/>
    <xf numFmtId="0" fontId="2" fillId="3" borderId="8" xfId="0" applyFont="1" applyFill="1" applyBorder="1"/>
    <xf numFmtId="0" fontId="0" fillId="0" borderId="8" xfId="0" applyBorder="1"/>
    <xf numFmtId="0" fontId="2" fillId="0" borderId="8" xfId="0" applyFont="1" applyBorder="1"/>
    <xf numFmtId="0" fontId="4" fillId="0" borderId="0" xfId="0" applyFont="1"/>
    <xf numFmtId="0" fontId="2" fillId="5" borderId="8" xfId="0" applyFont="1" applyFill="1" applyBorder="1"/>
    <xf numFmtId="164" fontId="2" fillId="5" borderId="1" xfId="0" applyNumberFormat="1" applyFont="1" applyFill="1" applyBorder="1"/>
    <xf numFmtId="0" fontId="2" fillId="0" borderId="2" xfId="0" applyFont="1" applyFill="1" applyBorder="1" applyAlignment="1">
      <alignment horizontal="center"/>
    </xf>
    <xf numFmtId="164" fontId="0" fillId="2" borderId="2" xfId="0" applyNumberFormat="1" applyFill="1" applyBorder="1"/>
    <xf numFmtId="0" fontId="2" fillId="2" borderId="5" xfId="0" applyFont="1" applyFill="1" applyBorder="1"/>
    <xf numFmtId="0" fontId="0" fillId="2" borderId="6" xfId="0" applyFont="1" applyFill="1" applyBorder="1"/>
    <xf numFmtId="164" fontId="2" fillId="2" borderId="2" xfId="0" applyNumberFormat="1" applyFont="1" applyFill="1" applyBorder="1" applyAlignment="1">
      <alignment horizontal="center"/>
    </xf>
    <xf numFmtId="164" fontId="2" fillId="2" borderId="2" xfId="0" applyNumberFormat="1" applyFont="1" applyFill="1" applyBorder="1" applyAlignment="1">
      <alignment horizontal="center" vertical="center"/>
    </xf>
    <xf numFmtId="164" fontId="2" fillId="2" borderId="3" xfId="0" applyNumberFormat="1" applyFont="1" applyFill="1" applyBorder="1" applyAlignment="1">
      <alignment horizontal="center"/>
    </xf>
    <xf numFmtId="0" fontId="2" fillId="0" borderId="0" xfId="0" applyFont="1" applyBorder="1" applyAlignment="1">
      <alignment horizontal="center"/>
    </xf>
    <xf numFmtId="0" fontId="2" fillId="0" borderId="9" xfId="0" applyFont="1" applyBorder="1" applyAlignment="1">
      <alignment horizontal="center"/>
    </xf>
    <xf numFmtId="164" fontId="2" fillId="2" borderId="2" xfId="0" applyNumberFormat="1" applyFont="1" applyFill="1" applyBorder="1"/>
    <xf numFmtId="164" fontId="2" fillId="2" borderId="3" xfId="0" applyNumberFormat="1" applyFont="1" applyFill="1" applyBorder="1"/>
    <xf numFmtId="0" fontId="2" fillId="4" borderId="2" xfId="0" applyFont="1" applyFill="1" applyBorder="1" applyAlignment="1">
      <alignment horizontal="center"/>
    </xf>
    <xf numFmtId="0" fontId="0" fillId="0" borderId="2" xfId="0" applyBorder="1"/>
    <xf numFmtId="0" fontId="5" fillId="0" borderId="0" xfId="0" applyFont="1" applyAlignment="1"/>
    <xf numFmtId="0" fontId="0" fillId="0" borderId="1" xfId="0" applyBorder="1" applyAlignment="1">
      <alignment horizontal="center" vertical="center"/>
    </xf>
    <xf numFmtId="0" fontId="0" fillId="0" borderId="1" xfId="0" applyBorder="1" applyAlignment="1">
      <alignment vertical="center"/>
    </xf>
    <xf numFmtId="0" fontId="0" fillId="0" borderId="1" xfId="0" applyBorder="1" applyAlignment="1">
      <alignment vertical="center" wrapText="1"/>
    </xf>
    <xf numFmtId="164" fontId="0" fillId="0" borderId="1" xfId="0" applyNumberFormat="1" applyBorder="1" applyAlignment="1">
      <alignment horizontal="center" vertical="center"/>
    </xf>
    <xf numFmtId="0" fontId="0" fillId="0" borderId="4" xfId="0" applyBorder="1" applyAlignment="1">
      <alignment horizontal="center" wrapText="1"/>
    </xf>
    <xf numFmtId="164" fontId="2" fillId="2" borderId="5" xfId="0" applyNumberFormat="1" applyFont="1" applyFill="1" applyBorder="1" applyAlignment="1">
      <alignment horizontal="center"/>
    </xf>
    <xf numFmtId="1" fontId="0" fillId="3" borderId="3" xfId="0" applyNumberFormat="1" applyFill="1" applyBorder="1"/>
    <xf numFmtId="1" fontId="0" fillId="3" borderId="4" xfId="0" applyNumberFormat="1" applyFill="1" applyBorder="1"/>
    <xf numFmtId="164" fontId="0" fillId="3" borderId="4" xfId="0" applyNumberFormat="1" applyFill="1" applyBorder="1"/>
    <xf numFmtId="4" fontId="0" fillId="3" borderId="6" xfId="0" applyNumberFormat="1" applyFill="1" applyBorder="1"/>
    <xf numFmtId="0" fontId="0" fillId="5" borderId="8" xfId="0" applyFill="1" applyBorder="1"/>
    <xf numFmtId="0" fontId="0" fillId="5" borderId="10" xfId="0" applyFill="1" applyBorder="1"/>
    <xf numFmtId="164" fontId="2" fillId="5" borderId="11" xfId="0" applyNumberFormat="1" applyFont="1" applyFill="1" applyBorder="1"/>
    <xf numFmtId="0" fontId="3" fillId="0" borderId="0" xfId="0" applyFont="1"/>
    <xf numFmtId="0" fontId="0" fillId="4" borderId="6" xfId="0" applyFill="1" applyBorder="1"/>
    <xf numFmtId="1" fontId="0" fillId="4" borderId="3" xfId="0" applyNumberFormat="1" applyFill="1" applyBorder="1" applyAlignment="1">
      <alignment horizontal="center"/>
    </xf>
    <xf numFmtId="0" fontId="0" fillId="4" borderId="0" xfId="0" applyFill="1"/>
    <xf numFmtId="2" fontId="0" fillId="4" borderId="3" xfId="0" applyNumberFormat="1" applyFill="1" applyBorder="1"/>
    <xf numFmtId="1" fontId="0" fillId="4" borderId="3" xfId="0" applyNumberFormat="1" applyFill="1" applyBorder="1"/>
    <xf numFmtId="4" fontId="0" fillId="4" borderId="6" xfId="0" applyNumberFormat="1" applyFill="1" applyBorder="1" applyAlignment="1">
      <alignment horizontal="center"/>
    </xf>
    <xf numFmtId="0" fontId="2" fillId="3" borderId="2" xfId="0" applyFont="1" applyFill="1" applyBorder="1" applyAlignment="1">
      <alignment horizontal="center"/>
    </xf>
    <xf numFmtId="0" fontId="2" fillId="5" borderId="2" xfId="0" applyFont="1" applyFill="1" applyBorder="1"/>
    <xf numFmtId="164" fontId="2" fillId="5" borderId="2" xfId="0" applyNumberFormat="1" applyFont="1" applyFill="1" applyBorder="1"/>
    <xf numFmtId="0" fontId="2" fillId="2" borderId="1" xfId="0" applyFont="1" applyFill="1" applyBorder="1"/>
    <xf numFmtId="0" fontId="2" fillId="3" borderId="1" xfId="0" applyFont="1" applyFill="1" applyBorder="1" applyAlignment="1">
      <alignment horizontal="center"/>
    </xf>
    <xf numFmtId="0" fontId="2" fillId="5" borderId="1" xfId="0" applyFont="1" applyFill="1" applyBorder="1"/>
    <xf numFmtId="164" fontId="0" fillId="4" borderId="2" xfId="0" applyNumberFormat="1" applyFill="1" applyBorder="1"/>
    <xf numFmtId="0" fontId="0" fillId="0" borderId="3" xfId="0" applyBorder="1"/>
    <xf numFmtId="164" fontId="0" fillId="4" borderId="3" xfId="0" applyNumberFormat="1" applyFill="1" applyBorder="1"/>
    <xf numFmtId="0" fontId="0" fillId="0" borderId="4" xfId="0" applyBorder="1"/>
    <xf numFmtId="164" fontId="0" fillId="4" borderId="4" xfId="0" applyNumberFormat="1" applyFill="1" applyBorder="1"/>
    <xf numFmtId="164" fontId="2" fillId="2" borderId="4" xfId="0" applyNumberFormat="1" applyFont="1" applyFill="1" applyBorder="1"/>
    <xf numFmtId="0" fontId="2" fillId="0" borderId="0" xfId="0" applyFont="1"/>
    <xf numFmtId="0" fontId="0" fillId="0" borderId="7" xfId="0" applyFont="1" applyFill="1" applyBorder="1"/>
    <xf numFmtId="0" fontId="0" fillId="0" borderId="5" xfId="0" applyBorder="1"/>
    <xf numFmtId="164" fontId="0" fillId="3" borderId="12" xfId="0" applyNumberFormat="1" applyFill="1" applyBorder="1"/>
    <xf numFmtId="164" fontId="0" fillId="3" borderId="9" xfId="0" applyNumberFormat="1" applyFill="1" applyBorder="1" applyAlignment="1">
      <alignment horizontal="right"/>
    </xf>
    <xf numFmtId="0" fontId="2" fillId="4" borderId="8" xfId="0" applyFont="1" applyFill="1" applyBorder="1" applyAlignment="1">
      <alignment horizontal="left"/>
    </xf>
    <xf numFmtId="0" fontId="2" fillId="4" borderId="10" xfId="0" applyFont="1" applyFill="1" applyBorder="1" applyAlignment="1">
      <alignment horizontal="left"/>
    </xf>
    <xf numFmtId="0" fontId="2" fillId="4" borderId="11" xfId="0" applyFont="1" applyFill="1" applyBorder="1" applyAlignment="1">
      <alignment horizontal="left"/>
    </xf>
    <xf numFmtId="14" fontId="2" fillId="4" borderId="8" xfId="0" applyNumberFormat="1" applyFont="1" applyFill="1" applyBorder="1" applyAlignment="1">
      <alignment horizontal="left"/>
    </xf>
    <xf numFmtId="14" fontId="2" fillId="4" borderId="10" xfId="0" applyNumberFormat="1" applyFont="1" applyFill="1" applyBorder="1" applyAlignment="1">
      <alignment horizontal="left"/>
    </xf>
    <xf numFmtId="14" fontId="2" fillId="4" borderId="11" xfId="0" applyNumberFormat="1" applyFont="1" applyFill="1" applyBorder="1" applyAlignment="1">
      <alignment horizontal="left"/>
    </xf>
    <xf numFmtId="9" fontId="2" fillId="4" borderId="8" xfId="1" applyFont="1" applyFill="1" applyBorder="1" applyAlignment="1">
      <alignment horizontal="left"/>
    </xf>
    <xf numFmtId="9" fontId="2" fillId="4" borderId="10" xfId="1" applyFont="1" applyFill="1" applyBorder="1" applyAlignment="1">
      <alignment horizontal="left"/>
    </xf>
    <xf numFmtId="9" fontId="2" fillId="4" borderId="11" xfId="1" applyFont="1" applyFill="1" applyBorder="1" applyAlignment="1">
      <alignment horizontal="left"/>
    </xf>
    <xf numFmtId="4" fontId="0" fillId="4" borderId="6" xfId="0" applyNumberFormat="1" applyFill="1" applyBorder="1" applyAlignment="1">
      <alignment horizontal="center"/>
    </xf>
    <xf numFmtId="4" fontId="0" fillId="4" borderId="0" xfId="0" applyNumberFormat="1" applyFill="1" applyAlignment="1">
      <alignment horizontal="center"/>
    </xf>
    <xf numFmtId="164" fontId="2" fillId="2" borderId="2" xfId="0" applyNumberFormat="1" applyFont="1" applyFill="1" applyBorder="1" applyAlignment="1">
      <alignment horizontal="center" vertical="center"/>
    </xf>
    <xf numFmtId="164" fontId="2" fillId="2" borderId="3" xfId="0" applyNumberFormat="1" applyFont="1" applyFill="1" applyBorder="1" applyAlignment="1">
      <alignment horizontal="center" vertical="center"/>
    </xf>
    <xf numFmtId="164" fontId="2" fillId="2" borderId="5" xfId="0" applyNumberFormat="1" applyFont="1" applyFill="1" applyBorder="1" applyAlignment="1">
      <alignment horizontal="center"/>
    </xf>
    <xf numFmtId="164" fontId="2" fillId="2" borderId="12" xfId="0" applyNumberFormat="1" applyFont="1" applyFill="1" applyBorder="1" applyAlignment="1">
      <alignment horizontal="center"/>
    </xf>
    <xf numFmtId="164" fontId="2" fillId="2" borderId="6" xfId="0" applyNumberFormat="1" applyFont="1" applyFill="1" applyBorder="1" applyAlignment="1">
      <alignment horizontal="center"/>
    </xf>
    <xf numFmtId="164" fontId="2" fillId="2" borderId="9" xfId="0" applyNumberFormat="1" applyFont="1" applyFill="1" applyBorder="1" applyAlignment="1">
      <alignment horizontal="center"/>
    </xf>
    <xf numFmtId="0" fontId="2" fillId="0" borderId="8" xfId="0" applyFont="1" applyBorder="1" applyAlignment="1">
      <alignment horizontal="center"/>
    </xf>
    <xf numFmtId="0" fontId="2" fillId="0" borderId="11" xfId="0" applyFont="1" applyBorder="1" applyAlignment="1">
      <alignment horizontal="center"/>
    </xf>
    <xf numFmtId="0" fontId="2" fillId="3" borderId="8" xfId="0" applyFont="1" applyFill="1" applyBorder="1" applyAlignment="1">
      <alignment horizontal="left"/>
    </xf>
    <xf numFmtId="0" fontId="2" fillId="3" borderId="10" xfId="0" applyFont="1" applyFill="1" applyBorder="1" applyAlignment="1">
      <alignment horizontal="left"/>
    </xf>
    <xf numFmtId="0" fontId="2" fillId="3" borderId="11" xfId="0" applyFont="1" applyFill="1" applyBorder="1" applyAlignment="1">
      <alignment horizontal="left"/>
    </xf>
    <xf numFmtId="14" fontId="2" fillId="3" borderId="8" xfId="0" applyNumberFormat="1" applyFont="1" applyFill="1" applyBorder="1" applyAlignment="1">
      <alignment horizontal="left"/>
    </xf>
    <xf numFmtId="14" fontId="2" fillId="3" borderId="10" xfId="0" applyNumberFormat="1" applyFont="1" applyFill="1" applyBorder="1" applyAlignment="1">
      <alignment horizontal="left"/>
    </xf>
    <xf numFmtId="14" fontId="2" fillId="3" borderId="11" xfId="0" applyNumberFormat="1" applyFont="1" applyFill="1" applyBorder="1" applyAlignment="1">
      <alignment horizontal="left"/>
    </xf>
    <xf numFmtId="0" fontId="2" fillId="3" borderId="8"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0" borderId="1" xfId="0" applyFont="1" applyBorder="1" applyAlignment="1">
      <alignment horizontal="center" vertical="center"/>
    </xf>
    <xf numFmtId="0" fontId="0" fillId="0" borderId="0" xfId="0" applyAlignment="1"/>
  </cellXfs>
  <cellStyles count="5">
    <cellStyle name="Komma 2" xfId="4"/>
    <cellStyle name="Prozent" xfId="1" builtinId="5"/>
    <cellStyle name="Standard" xfId="0" builtinId="0"/>
    <cellStyle name="Standard 2" xfId="3"/>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F31"/>
  <sheetViews>
    <sheetView tabSelected="1" workbookViewId="0">
      <selection activeCell="B3" sqref="B3:F3"/>
    </sheetView>
  </sheetViews>
  <sheetFormatPr baseColWidth="10" defaultRowHeight="15" x14ac:dyDescent="0.25"/>
  <cols>
    <col min="1" max="1" width="79.28515625" bestFit="1" customWidth="1"/>
    <col min="2" max="5" width="13.140625" customWidth="1"/>
    <col min="6" max="6" width="14.140625" bestFit="1" customWidth="1"/>
    <col min="7" max="7" width="11.42578125" customWidth="1"/>
  </cols>
  <sheetData>
    <row r="1" spans="1:6" ht="28.5" x14ac:dyDescent="0.45">
      <c r="A1" s="11" t="s">
        <v>12</v>
      </c>
    </row>
    <row r="3" spans="1:6" x14ac:dyDescent="0.25">
      <c r="A3" s="10" t="s">
        <v>76</v>
      </c>
      <c r="B3" s="65"/>
      <c r="C3" s="66"/>
      <c r="D3" s="66"/>
      <c r="E3" s="66"/>
      <c r="F3" s="67"/>
    </row>
    <row r="4" spans="1:6" x14ac:dyDescent="0.25">
      <c r="A4" s="10" t="s">
        <v>0</v>
      </c>
      <c r="B4" s="65"/>
      <c r="C4" s="66"/>
      <c r="D4" s="66"/>
      <c r="E4" s="66"/>
      <c r="F4" s="67"/>
    </row>
    <row r="5" spans="1:6" x14ac:dyDescent="0.25">
      <c r="A5" s="10" t="s">
        <v>1</v>
      </c>
      <c r="B5" s="68"/>
      <c r="C5" s="69"/>
      <c r="D5" s="69"/>
      <c r="E5" s="69"/>
      <c r="F5" s="70"/>
    </row>
    <row r="6" spans="1:6" x14ac:dyDescent="0.25">
      <c r="A6" s="61" t="s">
        <v>48</v>
      </c>
      <c r="B6" s="71"/>
      <c r="C6" s="72"/>
      <c r="D6" s="72"/>
      <c r="E6" s="72"/>
      <c r="F6" s="73"/>
    </row>
    <row r="8" spans="1:6" x14ac:dyDescent="0.25">
      <c r="B8" s="25">
        <v>2022</v>
      </c>
      <c r="C8" s="48">
        <f>B8+1</f>
        <v>2023</v>
      </c>
      <c r="D8" s="48">
        <f t="shared" ref="D8:E8" si="0">C8+1</f>
        <v>2024</v>
      </c>
      <c r="E8" s="48">
        <f t="shared" si="0"/>
        <v>2025</v>
      </c>
      <c r="F8" s="14" t="s">
        <v>13</v>
      </c>
    </row>
    <row r="9" spans="1:6" x14ac:dyDescent="0.25">
      <c r="A9" s="16" t="s">
        <v>2</v>
      </c>
      <c r="B9" s="15"/>
      <c r="C9" s="15"/>
      <c r="D9" s="15"/>
      <c r="E9" s="15"/>
      <c r="F9" s="15"/>
    </row>
    <row r="10" spans="1:6" x14ac:dyDescent="0.25">
      <c r="A10" s="7" t="s">
        <v>3</v>
      </c>
      <c r="B10" s="6">
        <f>'A.I Personalausgaben'!F24</f>
        <v>0</v>
      </c>
      <c r="C10" s="6">
        <f>'A.I Personalausgaben'!I24</f>
        <v>0</v>
      </c>
      <c r="D10" s="6">
        <f>'A.I Personalausgaben'!L24</f>
        <v>0</v>
      </c>
      <c r="E10" s="6">
        <f>'A.I Personalausgaben'!O24</f>
        <v>0</v>
      </c>
      <c r="F10" s="4">
        <f t="shared" ref="F10:F15" si="1">SUM(B10:E10)</f>
        <v>0</v>
      </c>
    </row>
    <row r="11" spans="1:6" x14ac:dyDescent="0.25">
      <c r="A11" s="7" t="s">
        <v>4</v>
      </c>
      <c r="B11" s="6">
        <f>IF('A.II Sachausgaben'!$F$7="JA",B10*0.25,'A.II Sachausgaben'!B17)</f>
        <v>0</v>
      </c>
      <c r="C11" s="6">
        <f>IF('A.II Sachausgaben'!$F$7="JA",C10*0.25,'A.II Sachausgaben'!C17)</f>
        <v>0</v>
      </c>
      <c r="D11" s="6">
        <f>IF('A.II Sachausgaben'!$F$7="JA",D10*0.25,'A.II Sachausgaben'!D17)</f>
        <v>0</v>
      </c>
      <c r="E11" s="6">
        <f>IF('A.II Sachausgaben'!$F$7="JA",E10*0.25,'A.II Sachausgaben'!E17)</f>
        <v>0</v>
      </c>
      <c r="F11" s="4">
        <f t="shared" si="1"/>
        <v>0</v>
      </c>
    </row>
    <row r="12" spans="1:6" x14ac:dyDescent="0.25">
      <c r="A12" s="7" t="s">
        <v>5</v>
      </c>
      <c r="B12" s="6">
        <f>B10*0.15</f>
        <v>0</v>
      </c>
      <c r="C12" s="6">
        <f t="shared" ref="C12:E12" si="2">C10*0.15</f>
        <v>0</v>
      </c>
      <c r="D12" s="6">
        <f t="shared" ref="D12" si="3">D10*0.15</f>
        <v>0</v>
      </c>
      <c r="E12" s="6">
        <f t="shared" si="2"/>
        <v>0</v>
      </c>
      <c r="F12" s="4">
        <f t="shared" si="1"/>
        <v>0</v>
      </c>
    </row>
    <row r="13" spans="1:6" x14ac:dyDescent="0.25">
      <c r="A13" s="7" t="s">
        <v>6</v>
      </c>
      <c r="B13" s="6">
        <f>'A.IV bürgersch. Eng.'!D16</f>
        <v>0</v>
      </c>
      <c r="C13" s="6">
        <f>'A.IV bürgersch. Eng.'!F16</f>
        <v>0</v>
      </c>
      <c r="D13" s="6">
        <f>'A.IV bürgersch. Eng.'!H16</f>
        <v>0</v>
      </c>
      <c r="E13" s="6">
        <f>'A.IV bürgersch. Eng.'!J16</f>
        <v>0</v>
      </c>
      <c r="F13" s="4">
        <f t="shared" si="1"/>
        <v>0</v>
      </c>
    </row>
    <row r="14" spans="1:6" x14ac:dyDescent="0.25">
      <c r="A14" s="8" t="s">
        <v>42</v>
      </c>
      <c r="B14" s="2">
        <f>SUM(B9:B13)</f>
        <v>0</v>
      </c>
      <c r="C14" s="2">
        <f t="shared" ref="C14:E14" si="4">SUM(C9:C13)</f>
        <v>0</v>
      </c>
      <c r="D14" s="2">
        <f t="shared" si="4"/>
        <v>0</v>
      </c>
      <c r="E14" s="2">
        <f t="shared" si="4"/>
        <v>0</v>
      </c>
      <c r="F14" s="2">
        <f t="shared" si="1"/>
        <v>0</v>
      </c>
    </row>
    <row r="15" spans="1:6" x14ac:dyDescent="0.25">
      <c r="A15" s="9" t="s">
        <v>43</v>
      </c>
      <c r="B15" s="1"/>
      <c r="C15" s="1"/>
      <c r="D15" s="1"/>
      <c r="E15" s="1"/>
      <c r="F15" s="4">
        <f t="shared" si="1"/>
        <v>0</v>
      </c>
    </row>
    <row r="16" spans="1:6" x14ac:dyDescent="0.25">
      <c r="A16" s="8" t="s">
        <v>7</v>
      </c>
      <c r="B16" s="2">
        <f>B14+B15</f>
        <v>0</v>
      </c>
      <c r="C16" s="2">
        <f t="shared" ref="C16:F16" si="5">C14+C15</f>
        <v>0</v>
      </c>
      <c r="D16" s="2">
        <f t="shared" si="5"/>
        <v>0</v>
      </c>
      <c r="E16" s="2">
        <f t="shared" si="5"/>
        <v>0</v>
      </c>
      <c r="F16" s="2">
        <f t="shared" si="5"/>
        <v>0</v>
      </c>
    </row>
    <row r="17" spans="1:6" x14ac:dyDescent="0.25">
      <c r="B17" s="3"/>
      <c r="C17" s="3"/>
      <c r="D17" s="3"/>
      <c r="E17" s="3"/>
      <c r="F17" s="6"/>
    </row>
    <row r="18" spans="1:6" x14ac:dyDescent="0.25">
      <c r="A18" s="16" t="s">
        <v>8</v>
      </c>
      <c r="B18" s="15"/>
      <c r="C18" s="15"/>
      <c r="D18" s="15"/>
      <c r="E18" s="15"/>
      <c r="F18" s="15"/>
    </row>
    <row r="19" spans="1:6" x14ac:dyDescent="0.25">
      <c r="A19" s="7" t="s">
        <v>9</v>
      </c>
      <c r="B19" s="6">
        <f t="shared" ref="B19" si="6">IF(B25-SUM(B20:B24)&lt;0,0,B25-SUM(B20:B24))</f>
        <v>0</v>
      </c>
      <c r="C19" s="6">
        <f>IF(C25-SUM(C20:C24)&lt;0,0,C25-SUM(C20:C24))</f>
        <v>0</v>
      </c>
      <c r="D19" s="6">
        <f t="shared" ref="D19:E19" si="7">IF(D25-SUM(D20:D24)&lt;0,0,D25-SUM(D20:D24))</f>
        <v>0</v>
      </c>
      <c r="E19" s="6">
        <f t="shared" si="7"/>
        <v>0</v>
      </c>
      <c r="F19" s="4">
        <f t="shared" ref="F19:F25" si="8">SUM(B19:E19)</f>
        <v>0</v>
      </c>
    </row>
    <row r="20" spans="1:6" x14ac:dyDescent="0.25">
      <c r="A20" s="7" t="s">
        <v>49</v>
      </c>
      <c r="B20" s="6">
        <f>B13</f>
        <v>0</v>
      </c>
      <c r="C20" s="6">
        <f>C13</f>
        <v>0</v>
      </c>
      <c r="D20" s="6">
        <f>D13</f>
        <v>0</v>
      </c>
      <c r="E20" s="6">
        <f>E13</f>
        <v>0</v>
      </c>
      <c r="F20" s="4">
        <f t="shared" si="8"/>
        <v>0</v>
      </c>
    </row>
    <row r="21" spans="1:6" x14ac:dyDescent="0.25">
      <c r="A21" s="7" t="s">
        <v>50</v>
      </c>
      <c r="B21" s="6">
        <f>'B.III Spenden'!B16</f>
        <v>0</v>
      </c>
      <c r="C21" s="6">
        <f>'B.III Spenden'!C16</f>
        <v>0</v>
      </c>
      <c r="D21" s="6">
        <f>'B.III Spenden'!D16</f>
        <v>0</v>
      </c>
      <c r="E21" s="6">
        <f>'B.III Spenden'!E16</f>
        <v>0</v>
      </c>
      <c r="F21" s="4">
        <f t="shared" si="8"/>
        <v>0</v>
      </c>
    </row>
    <row r="22" spans="1:6" x14ac:dyDescent="0.25">
      <c r="A22" s="7" t="s">
        <v>51</v>
      </c>
      <c r="B22" s="3"/>
      <c r="C22" s="3"/>
      <c r="D22" s="3"/>
      <c r="E22" s="3"/>
      <c r="F22" s="4">
        <f t="shared" si="8"/>
        <v>0</v>
      </c>
    </row>
    <row r="23" spans="1:6" x14ac:dyDescent="0.25">
      <c r="A23" s="7" t="s">
        <v>52</v>
      </c>
      <c r="B23" s="3"/>
      <c r="C23" s="3"/>
      <c r="D23" s="3"/>
      <c r="E23" s="3"/>
      <c r="F23" s="4">
        <f t="shared" si="8"/>
        <v>0</v>
      </c>
    </row>
    <row r="24" spans="1:6" x14ac:dyDescent="0.25">
      <c r="A24" s="7" t="s">
        <v>53</v>
      </c>
      <c r="B24" s="3"/>
      <c r="C24" s="3"/>
      <c r="D24" s="3"/>
      <c r="E24" s="3"/>
      <c r="F24" s="4">
        <f t="shared" si="8"/>
        <v>0</v>
      </c>
    </row>
    <row r="25" spans="1:6" x14ac:dyDescent="0.25">
      <c r="A25" s="8" t="s">
        <v>10</v>
      </c>
      <c r="B25" s="2">
        <f>B27-B26</f>
        <v>0</v>
      </c>
      <c r="C25" s="2">
        <f t="shared" ref="C25:E25" si="9">C27-C26</f>
        <v>0</v>
      </c>
      <c r="D25" s="2">
        <f t="shared" si="9"/>
        <v>0</v>
      </c>
      <c r="E25" s="2">
        <f t="shared" si="9"/>
        <v>0</v>
      </c>
      <c r="F25" s="2">
        <f t="shared" si="8"/>
        <v>0</v>
      </c>
    </row>
    <row r="26" spans="1:6" x14ac:dyDescent="0.25">
      <c r="A26" s="49" t="s">
        <v>54</v>
      </c>
      <c r="B26" s="50">
        <f t="shared" ref="B26" si="10">IF(B14*$B6&gt;SUM(B10:B12),SUM(B10:B12),B14*$B6)</f>
        <v>0</v>
      </c>
      <c r="C26" s="50">
        <f>IF(C14*$B6&gt;SUM(C10:C12),SUM(C10:C12),C14*$B6)</f>
        <v>0</v>
      </c>
      <c r="D26" s="50">
        <f t="shared" ref="D26:E26" si="11">IF(D14*$B6&gt;SUM(D10:D12),SUM(D10:D12),D14*$B6)</f>
        <v>0</v>
      </c>
      <c r="E26" s="50">
        <f t="shared" si="11"/>
        <v>0</v>
      </c>
      <c r="F26" s="50">
        <f>SUM(B26:E26)</f>
        <v>0</v>
      </c>
    </row>
    <row r="27" spans="1:6" x14ac:dyDescent="0.25">
      <c r="A27" s="8" t="s">
        <v>11</v>
      </c>
      <c r="B27" s="2">
        <f>B16</f>
        <v>0</v>
      </c>
      <c r="C27" s="2">
        <f>C16</f>
        <v>0</v>
      </c>
      <c r="D27" s="2">
        <f>D16</f>
        <v>0</v>
      </c>
      <c r="E27" s="2">
        <f>E16</f>
        <v>0</v>
      </c>
      <c r="F27" s="2">
        <f>SUM(B27:E27)</f>
        <v>0</v>
      </c>
    </row>
    <row r="29" spans="1:6" x14ac:dyDescent="0.25">
      <c r="A29" s="62" t="s">
        <v>59</v>
      </c>
      <c r="B29" s="54">
        <f>B26*2/3</f>
        <v>0</v>
      </c>
      <c r="C29" s="54">
        <f>C26*2/3</f>
        <v>0</v>
      </c>
      <c r="D29" s="54">
        <f>D26*2/3</f>
        <v>0</v>
      </c>
      <c r="E29" s="63">
        <f>E26</f>
        <v>0</v>
      </c>
    </row>
    <row r="30" spans="1:6" x14ac:dyDescent="0.25">
      <c r="A30" s="7" t="s">
        <v>60</v>
      </c>
      <c r="B30" s="6">
        <f>B26-B29</f>
        <v>0</v>
      </c>
      <c r="C30" s="6">
        <f>C26-C29</f>
        <v>0</v>
      </c>
      <c r="D30" s="6">
        <f>D26-D29</f>
        <v>0</v>
      </c>
      <c r="E30" s="64" t="s">
        <v>61</v>
      </c>
    </row>
    <row r="31" spans="1:6" x14ac:dyDescent="0.25">
      <c r="A31" s="12" t="s">
        <v>62</v>
      </c>
      <c r="B31" s="13">
        <f>B29</f>
        <v>0</v>
      </c>
      <c r="C31" s="13">
        <f>B30+C29</f>
        <v>0</v>
      </c>
      <c r="D31" s="13">
        <f>C30+D29</f>
        <v>0</v>
      </c>
      <c r="E31" s="40">
        <f>D30+E29</f>
        <v>0</v>
      </c>
      <c r="F31" s="13">
        <f>SUM(B31:E31)</f>
        <v>0</v>
      </c>
    </row>
  </sheetData>
  <mergeCells count="4">
    <mergeCell ref="B3:F3"/>
    <mergeCell ref="B4:F4"/>
    <mergeCell ref="B5:F5"/>
    <mergeCell ref="B6:F6"/>
  </mergeCells>
  <dataValidations count="2">
    <dataValidation type="list" allowBlank="1" showInputMessage="1" showErrorMessage="1" sqref="B8">
      <formula1>"2022,2023,2024,2025,2026"</formula1>
    </dataValidation>
    <dataValidation type="list" allowBlank="1" showInputMessage="1" showErrorMessage="1" sqref="B6:F6">
      <formula1>"10%,15%,20%,25%,30%,35%,40%,45%,50%,55%,60%,65%,70%,75%,80%,85%,90%"</formula1>
    </dataValidation>
  </dataValidations>
  <pageMargins left="0.70866141732283472" right="0.70866141732283472" top="0.78740157480314965" bottom="0.78740157480314965" header="0.31496062992125984" footer="0.31496062992125984"/>
  <pageSetup paperSize="9" scale="89" orientation="landscape" r:id="rId1"/>
  <headerFooter>
    <oddHeader>&amp;L&amp;"-,Fett"Anlage zu Punkt 3.3&amp;"-,Standard" des Antrages auf Gewährung einer Zuwendung aus dem EFRE/JTF-Programm NRW 2021-2027</oddHeader>
    <oddFooter>&amp;LEFRE/JTF NRW&amp;CStand: 04.11.2022&amp;RSeite &amp;P von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Q24"/>
  <sheetViews>
    <sheetView workbookViewId="0">
      <selection activeCell="B10" sqref="B10"/>
    </sheetView>
  </sheetViews>
  <sheetFormatPr baseColWidth="10" defaultRowHeight="15" x14ac:dyDescent="0.25"/>
  <cols>
    <col min="1" max="1" width="66.140625" customWidth="1"/>
    <col min="2" max="2" width="6" bestFit="1" customWidth="1"/>
    <col min="4" max="5" width="8" bestFit="1" customWidth="1"/>
    <col min="6" max="6" width="11.5703125" bestFit="1" customWidth="1"/>
    <col min="7" max="8" width="8" bestFit="1" customWidth="1"/>
    <col min="9" max="9" width="11.5703125" customWidth="1"/>
    <col min="10" max="11" width="8" bestFit="1" customWidth="1"/>
    <col min="12" max="12" width="11.5703125" customWidth="1"/>
    <col min="13" max="14" width="8" bestFit="1" customWidth="1"/>
    <col min="15" max="15" width="11.5703125" customWidth="1"/>
    <col min="16" max="16" width="8" bestFit="1" customWidth="1"/>
    <col min="17" max="17" width="11.5703125" customWidth="1"/>
  </cols>
  <sheetData>
    <row r="1" spans="1:17" ht="28.5" x14ac:dyDescent="0.45">
      <c r="A1" s="11" t="s">
        <v>17</v>
      </c>
    </row>
    <row r="3" spans="1:17" x14ac:dyDescent="0.25">
      <c r="A3" s="10" t="s">
        <v>76</v>
      </c>
      <c r="B3" s="84">
        <f>Finanzierungsplan!B3</f>
        <v>0</v>
      </c>
      <c r="C3" s="85"/>
      <c r="D3" s="85"/>
      <c r="E3" s="85"/>
      <c r="F3" s="85"/>
      <c r="G3" s="85"/>
      <c r="H3" s="85"/>
      <c r="I3" s="86"/>
    </row>
    <row r="4" spans="1:17" x14ac:dyDescent="0.25">
      <c r="A4" s="10" t="s">
        <v>0</v>
      </c>
      <c r="B4" s="84">
        <f>Finanzierungsplan!B4</f>
        <v>0</v>
      </c>
      <c r="C4" s="85"/>
      <c r="D4" s="85"/>
      <c r="E4" s="85"/>
      <c r="F4" s="85"/>
      <c r="G4" s="85"/>
      <c r="H4" s="85"/>
      <c r="I4" s="86"/>
    </row>
    <row r="5" spans="1:17" x14ac:dyDescent="0.25">
      <c r="A5" s="10" t="s">
        <v>1</v>
      </c>
      <c r="B5" s="87">
        <f>Finanzierungsplan!B5</f>
        <v>0</v>
      </c>
      <c r="C5" s="88"/>
      <c r="D5" s="88"/>
      <c r="E5" s="88"/>
      <c r="F5" s="88"/>
      <c r="G5" s="88"/>
      <c r="H5" s="88"/>
      <c r="I5" s="89"/>
    </row>
    <row r="7" spans="1:17" x14ac:dyDescent="0.25">
      <c r="B7" s="21"/>
      <c r="C7" s="22"/>
      <c r="D7" s="90">
        <f>Finanzierungsplan!B8</f>
        <v>2022</v>
      </c>
      <c r="E7" s="91"/>
      <c r="F7" s="92"/>
      <c r="G7" s="90">
        <f>Finanzierungsplan!C8</f>
        <v>2023</v>
      </c>
      <c r="H7" s="91"/>
      <c r="I7" s="92"/>
      <c r="J7" s="90">
        <f>Finanzierungsplan!D8</f>
        <v>2024</v>
      </c>
      <c r="K7" s="91"/>
      <c r="L7" s="92"/>
      <c r="M7" s="90">
        <f>Finanzierungsplan!E8</f>
        <v>2025</v>
      </c>
      <c r="N7" s="91"/>
      <c r="O7" s="92"/>
      <c r="P7" s="82" t="s">
        <v>13</v>
      </c>
      <c r="Q7" s="83"/>
    </row>
    <row r="8" spans="1:17" x14ac:dyDescent="0.25">
      <c r="A8" s="16" t="s">
        <v>18</v>
      </c>
      <c r="B8" s="18" t="s">
        <v>20</v>
      </c>
      <c r="C8" s="76" t="s">
        <v>14</v>
      </c>
      <c r="D8" s="18" t="s">
        <v>22</v>
      </c>
      <c r="E8" s="18" t="s">
        <v>24</v>
      </c>
      <c r="F8" s="76" t="s">
        <v>15</v>
      </c>
      <c r="G8" s="18" t="s">
        <v>22</v>
      </c>
      <c r="H8" s="18" t="s">
        <v>24</v>
      </c>
      <c r="I8" s="76" t="s">
        <v>15</v>
      </c>
      <c r="J8" s="18" t="s">
        <v>22</v>
      </c>
      <c r="K8" s="18" t="s">
        <v>24</v>
      </c>
      <c r="L8" s="76" t="s">
        <v>15</v>
      </c>
      <c r="M8" s="18" t="s">
        <v>22</v>
      </c>
      <c r="N8" s="18" t="s">
        <v>24</v>
      </c>
      <c r="O8" s="76" t="s">
        <v>15</v>
      </c>
      <c r="P8" s="18" t="s">
        <v>24</v>
      </c>
      <c r="Q8" s="76" t="s">
        <v>15</v>
      </c>
    </row>
    <row r="9" spans="1:17" x14ac:dyDescent="0.25">
      <c r="A9" s="17" t="s">
        <v>19</v>
      </c>
      <c r="B9" s="20" t="s">
        <v>21</v>
      </c>
      <c r="C9" s="77"/>
      <c r="D9" s="20" t="s">
        <v>23</v>
      </c>
      <c r="E9" s="20" t="s">
        <v>25</v>
      </c>
      <c r="F9" s="77"/>
      <c r="G9" s="20" t="s">
        <v>23</v>
      </c>
      <c r="H9" s="20" t="s">
        <v>25</v>
      </c>
      <c r="I9" s="77"/>
      <c r="J9" s="20" t="s">
        <v>23</v>
      </c>
      <c r="K9" s="20" t="s">
        <v>25</v>
      </c>
      <c r="L9" s="77"/>
      <c r="M9" s="20" t="s">
        <v>23</v>
      </c>
      <c r="N9" s="20" t="s">
        <v>25</v>
      </c>
      <c r="O9" s="77"/>
      <c r="P9" s="20" t="s">
        <v>25</v>
      </c>
      <c r="Q9" s="77"/>
    </row>
    <row r="10" spans="1:17" x14ac:dyDescent="0.25">
      <c r="A10" s="42"/>
      <c r="B10" s="43"/>
      <c r="C10" s="6">
        <f>SUMIF('SEK Personal'!A$6:A$9,'A.I Personalausgaben'!B10,'SEK Personal'!D$6:D$9)</f>
        <v>0</v>
      </c>
      <c r="D10" s="45"/>
      <c r="E10" s="46"/>
      <c r="F10" s="6">
        <f>D10*E10*$C10</f>
        <v>0</v>
      </c>
      <c r="G10" s="45"/>
      <c r="H10" s="46"/>
      <c r="I10" s="6">
        <f>G10*H10*$C10</f>
        <v>0</v>
      </c>
      <c r="J10" s="45"/>
      <c r="K10" s="46"/>
      <c r="L10" s="6">
        <f>J10*K10*$C10</f>
        <v>0</v>
      </c>
      <c r="M10" s="45"/>
      <c r="N10" s="46"/>
      <c r="O10" s="6">
        <f>M10*N10*$C10</f>
        <v>0</v>
      </c>
      <c r="P10" s="34">
        <f>E10+H10+K10+N10</f>
        <v>0</v>
      </c>
      <c r="Q10" s="6">
        <f>F10+I10+L10+O10</f>
        <v>0</v>
      </c>
    </row>
    <row r="11" spans="1:17" x14ac:dyDescent="0.25">
      <c r="A11" s="42"/>
      <c r="B11" s="43"/>
      <c r="C11" s="6">
        <f>SUMIF('SEK Personal'!A7:A10,'A.I Personalausgaben'!B11,'SEK Personal'!D7:D10)</f>
        <v>0</v>
      </c>
      <c r="D11" s="45"/>
      <c r="E11" s="46"/>
      <c r="F11" s="6">
        <f t="shared" ref="F11:F15" si="0">D11*E11*$C11</f>
        <v>0</v>
      </c>
      <c r="G11" s="45"/>
      <c r="H11" s="46"/>
      <c r="I11" s="6">
        <f t="shared" ref="I11:I15" si="1">G11*H11*$C11</f>
        <v>0</v>
      </c>
      <c r="J11" s="45"/>
      <c r="K11" s="46"/>
      <c r="L11" s="6">
        <f t="shared" ref="L11:L15" si="2">J11*K11*$C11</f>
        <v>0</v>
      </c>
      <c r="M11" s="45"/>
      <c r="N11" s="46"/>
      <c r="O11" s="6">
        <f t="shared" ref="O11:O15" si="3">M11*N11*$C11</f>
        <v>0</v>
      </c>
      <c r="P11" s="34">
        <f t="shared" ref="P11:P15" si="4">E11+H11+K11+N11</f>
        <v>0</v>
      </c>
      <c r="Q11" s="6">
        <f t="shared" ref="Q11:Q15" si="5">F11+I11+L11+O11</f>
        <v>0</v>
      </c>
    </row>
    <row r="12" spans="1:17" x14ac:dyDescent="0.25">
      <c r="A12" s="42"/>
      <c r="B12" s="43"/>
      <c r="C12" s="6">
        <f>SUMIF('SEK Personal'!A8:A11,'A.I Personalausgaben'!B12,'SEK Personal'!D8:D11)</f>
        <v>0</v>
      </c>
      <c r="D12" s="45"/>
      <c r="E12" s="46"/>
      <c r="F12" s="6">
        <f t="shared" ref="F12" si="6">D12*E12*$C12</f>
        <v>0</v>
      </c>
      <c r="G12" s="45"/>
      <c r="H12" s="46"/>
      <c r="I12" s="6">
        <f t="shared" ref="I12" si="7">G12*H12*$C12</f>
        <v>0</v>
      </c>
      <c r="J12" s="45"/>
      <c r="K12" s="46"/>
      <c r="L12" s="6">
        <f t="shared" ref="L12" si="8">J12*K12*$C12</f>
        <v>0</v>
      </c>
      <c r="M12" s="45"/>
      <c r="N12" s="46"/>
      <c r="O12" s="6">
        <f t="shared" ref="O12" si="9">M12*N12*$C12</f>
        <v>0</v>
      </c>
      <c r="P12" s="34">
        <f t="shared" ref="P12" si="10">E12+H12+K12+N12</f>
        <v>0</v>
      </c>
      <c r="Q12" s="6">
        <f t="shared" ref="Q12" si="11">F12+I12+L12+O12</f>
        <v>0</v>
      </c>
    </row>
    <row r="13" spans="1:17" x14ac:dyDescent="0.25">
      <c r="A13" s="42"/>
      <c r="B13" s="43"/>
      <c r="C13" s="6">
        <f>SUMIF('SEK Personal'!A8:A11,'A.I Personalausgaben'!B13,'SEK Personal'!D8:D11)</f>
        <v>0</v>
      </c>
      <c r="D13" s="45"/>
      <c r="E13" s="46"/>
      <c r="F13" s="6">
        <f t="shared" si="0"/>
        <v>0</v>
      </c>
      <c r="G13" s="45"/>
      <c r="H13" s="46"/>
      <c r="I13" s="6">
        <f t="shared" si="1"/>
        <v>0</v>
      </c>
      <c r="J13" s="45"/>
      <c r="K13" s="46"/>
      <c r="L13" s="6">
        <f t="shared" si="2"/>
        <v>0</v>
      </c>
      <c r="M13" s="45"/>
      <c r="N13" s="46"/>
      <c r="O13" s="6">
        <f t="shared" si="3"/>
        <v>0</v>
      </c>
      <c r="P13" s="34">
        <f t="shared" si="4"/>
        <v>0</v>
      </c>
      <c r="Q13" s="6">
        <f t="shared" si="5"/>
        <v>0</v>
      </c>
    </row>
    <row r="14" spans="1:17" x14ac:dyDescent="0.25">
      <c r="A14" s="42"/>
      <c r="B14" s="43"/>
      <c r="C14" s="6">
        <f>SUMIF('SEK Personal'!A9:A12,'A.I Personalausgaben'!B14,'SEK Personal'!D9:D12)</f>
        <v>0</v>
      </c>
      <c r="D14" s="45"/>
      <c r="E14" s="46"/>
      <c r="F14" s="6">
        <f t="shared" si="0"/>
        <v>0</v>
      </c>
      <c r="G14" s="45"/>
      <c r="H14" s="46"/>
      <c r="I14" s="6">
        <f t="shared" si="1"/>
        <v>0</v>
      </c>
      <c r="J14" s="45"/>
      <c r="K14" s="46"/>
      <c r="L14" s="6">
        <f t="shared" si="2"/>
        <v>0</v>
      </c>
      <c r="M14" s="45"/>
      <c r="N14" s="46"/>
      <c r="O14" s="6">
        <f t="shared" si="3"/>
        <v>0</v>
      </c>
      <c r="P14" s="34">
        <f t="shared" si="4"/>
        <v>0</v>
      </c>
      <c r="Q14" s="6">
        <f t="shared" si="5"/>
        <v>0</v>
      </c>
    </row>
    <row r="15" spans="1:17" x14ac:dyDescent="0.25">
      <c r="A15" s="42"/>
      <c r="B15" s="43"/>
      <c r="C15" s="6">
        <f>SUMIF('SEK Personal'!A10:A13,'A.I Personalausgaben'!B15,'SEK Personal'!D10:D13)</f>
        <v>0</v>
      </c>
      <c r="D15" s="45"/>
      <c r="E15" s="46"/>
      <c r="F15" s="6">
        <f t="shared" si="0"/>
        <v>0</v>
      </c>
      <c r="G15" s="45"/>
      <c r="H15" s="46"/>
      <c r="I15" s="6">
        <f t="shared" si="1"/>
        <v>0</v>
      </c>
      <c r="J15" s="45"/>
      <c r="K15" s="46"/>
      <c r="L15" s="6">
        <f t="shared" si="2"/>
        <v>0</v>
      </c>
      <c r="M15" s="45"/>
      <c r="N15" s="46"/>
      <c r="O15" s="6">
        <f t="shared" si="3"/>
        <v>0</v>
      </c>
      <c r="P15" s="35">
        <f t="shared" si="4"/>
        <v>0</v>
      </c>
      <c r="Q15" s="36">
        <f t="shared" si="5"/>
        <v>0</v>
      </c>
    </row>
    <row r="16" spans="1:17" x14ac:dyDescent="0.25">
      <c r="A16" s="16" t="s">
        <v>31</v>
      </c>
      <c r="B16" s="18" t="s">
        <v>20</v>
      </c>
      <c r="C16" s="76" t="s">
        <v>16</v>
      </c>
      <c r="D16" s="78" t="s">
        <v>32</v>
      </c>
      <c r="E16" s="79"/>
      <c r="F16" s="76" t="s">
        <v>15</v>
      </c>
      <c r="G16" s="78" t="s">
        <v>32</v>
      </c>
      <c r="H16" s="79"/>
      <c r="I16" s="76" t="s">
        <v>15</v>
      </c>
      <c r="J16" s="78" t="s">
        <v>32</v>
      </c>
      <c r="K16" s="79"/>
      <c r="L16" s="76" t="s">
        <v>15</v>
      </c>
      <c r="M16" s="78" t="s">
        <v>32</v>
      </c>
      <c r="N16" s="79"/>
      <c r="O16" s="76" t="s">
        <v>15</v>
      </c>
      <c r="P16" s="18" t="s">
        <v>24</v>
      </c>
      <c r="Q16" s="76" t="s">
        <v>15</v>
      </c>
    </row>
    <row r="17" spans="1:17" x14ac:dyDescent="0.25">
      <c r="A17" s="17" t="s">
        <v>19</v>
      </c>
      <c r="B17" s="20" t="s">
        <v>21</v>
      </c>
      <c r="C17" s="77"/>
      <c r="D17" s="80"/>
      <c r="E17" s="81"/>
      <c r="F17" s="77"/>
      <c r="G17" s="80"/>
      <c r="H17" s="81"/>
      <c r="I17" s="77"/>
      <c r="J17" s="80"/>
      <c r="K17" s="81"/>
      <c r="L17" s="77"/>
      <c r="M17" s="80"/>
      <c r="N17" s="81"/>
      <c r="O17" s="77"/>
      <c r="P17" s="20" t="s">
        <v>33</v>
      </c>
      <c r="Q17" s="77"/>
    </row>
    <row r="18" spans="1:17" x14ac:dyDescent="0.25">
      <c r="A18" s="42"/>
      <c r="B18" s="43"/>
      <c r="C18" s="6">
        <f>SUMIF('SEK Personal'!A$6:A$9,'A.I Personalausgaben'!B18,'SEK Personal'!E$6:E$9)</f>
        <v>0</v>
      </c>
      <c r="D18" s="74"/>
      <c r="E18" s="75"/>
      <c r="F18" s="6">
        <f>D18*$C18</f>
        <v>0</v>
      </c>
      <c r="G18" s="74"/>
      <c r="H18" s="75"/>
      <c r="I18" s="6">
        <f>G18*$C18</f>
        <v>0</v>
      </c>
      <c r="J18" s="74"/>
      <c r="K18" s="75"/>
      <c r="L18" s="6">
        <f>J18*$C18</f>
        <v>0</v>
      </c>
      <c r="M18" s="74"/>
      <c r="N18" s="75"/>
      <c r="O18" s="6">
        <f>M18*$C18</f>
        <v>0</v>
      </c>
      <c r="P18" s="37">
        <f>D18+G18+J18+M18</f>
        <v>0</v>
      </c>
      <c r="Q18" s="6">
        <f>F18+I18+L18+O18</f>
        <v>0</v>
      </c>
    </row>
    <row r="19" spans="1:17" x14ac:dyDescent="0.25">
      <c r="A19" s="42"/>
      <c r="B19" s="43"/>
      <c r="C19" s="6">
        <f>SUMIF('SEK Personal'!A$6:A$9,'A.I Personalausgaben'!B19,'SEK Personal'!E$6:E$9)</f>
        <v>0</v>
      </c>
      <c r="D19" s="74"/>
      <c r="E19" s="75"/>
      <c r="F19" s="6">
        <f t="shared" ref="F19:F22" si="12">D19*$C19</f>
        <v>0</v>
      </c>
      <c r="G19" s="74"/>
      <c r="H19" s="75"/>
      <c r="I19" s="6">
        <f t="shared" ref="I19:I22" si="13">G19*$C19</f>
        <v>0</v>
      </c>
      <c r="J19" s="74"/>
      <c r="K19" s="75"/>
      <c r="L19" s="6">
        <f t="shared" ref="L19:L22" si="14">J19*$C19</f>
        <v>0</v>
      </c>
      <c r="M19" s="74"/>
      <c r="N19" s="75"/>
      <c r="O19" s="6">
        <f t="shared" ref="O19:O22" si="15">M19*$C19</f>
        <v>0</v>
      </c>
      <c r="P19" s="37">
        <f t="shared" ref="P19:P22" si="16">D19+G19+J19+M19</f>
        <v>0</v>
      </c>
      <c r="Q19" s="6">
        <f t="shared" ref="Q19:Q22" si="17">F19+I19+L19+O19</f>
        <v>0</v>
      </c>
    </row>
    <row r="20" spans="1:17" x14ac:dyDescent="0.25">
      <c r="A20" s="42"/>
      <c r="B20" s="43"/>
      <c r="C20" s="6">
        <f>SUMIF('SEK Personal'!A$6:A$9,'A.I Personalausgaben'!B20,'SEK Personal'!E$6:E$9)</f>
        <v>0</v>
      </c>
      <c r="D20" s="74"/>
      <c r="E20" s="75"/>
      <c r="F20" s="6">
        <f t="shared" si="12"/>
        <v>0</v>
      </c>
      <c r="G20" s="74"/>
      <c r="H20" s="75"/>
      <c r="I20" s="6">
        <f t="shared" si="13"/>
        <v>0</v>
      </c>
      <c r="J20" s="74"/>
      <c r="K20" s="75"/>
      <c r="L20" s="6">
        <f t="shared" si="14"/>
        <v>0</v>
      </c>
      <c r="M20" s="74"/>
      <c r="N20" s="75"/>
      <c r="O20" s="6">
        <f t="shared" si="15"/>
        <v>0</v>
      </c>
      <c r="P20" s="37">
        <f t="shared" si="16"/>
        <v>0</v>
      </c>
      <c r="Q20" s="6">
        <f t="shared" si="17"/>
        <v>0</v>
      </c>
    </row>
    <row r="21" spans="1:17" x14ac:dyDescent="0.25">
      <c r="A21" s="42"/>
      <c r="B21" s="43"/>
      <c r="C21" s="6">
        <f>SUMIF('SEK Personal'!A$6:A$9,'A.I Personalausgaben'!B21,'SEK Personal'!E$6:E$9)</f>
        <v>0</v>
      </c>
      <c r="D21" s="74"/>
      <c r="E21" s="75"/>
      <c r="F21" s="6">
        <f t="shared" si="12"/>
        <v>0</v>
      </c>
      <c r="G21" s="74"/>
      <c r="H21" s="75"/>
      <c r="I21" s="6">
        <f t="shared" si="13"/>
        <v>0</v>
      </c>
      <c r="J21" s="74"/>
      <c r="K21" s="75"/>
      <c r="L21" s="6">
        <f t="shared" si="14"/>
        <v>0</v>
      </c>
      <c r="M21" s="74"/>
      <c r="N21" s="75"/>
      <c r="O21" s="6">
        <f t="shared" si="15"/>
        <v>0</v>
      </c>
      <c r="P21" s="37">
        <f t="shared" si="16"/>
        <v>0</v>
      </c>
      <c r="Q21" s="6">
        <f t="shared" si="17"/>
        <v>0</v>
      </c>
    </row>
    <row r="22" spans="1:17" x14ac:dyDescent="0.25">
      <c r="A22" s="44"/>
      <c r="B22" s="43"/>
      <c r="C22" s="6">
        <f>SUMIF('SEK Personal'!A$6:A$9,'A.I Personalausgaben'!B22,'SEK Personal'!E$6:E$9)</f>
        <v>0</v>
      </c>
      <c r="D22" s="74"/>
      <c r="E22" s="75"/>
      <c r="F22" s="6">
        <f t="shared" si="12"/>
        <v>0</v>
      </c>
      <c r="G22" s="74"/>
      <c r="H22" s="75"/>
      <c r="I22" s="6">
        <f t="shared" si="13"/>
        <v>0</v>
      </c>
      <c r="J22" s="74"/>
      <c r="K22" s="75"/>
      <c r="L22" s="6">
        <f t="shared" si="14"/>
        <v>0</v>
      </c>
      <c r="M22" s="74"/>
      <c r="N22" s="75"/>
      <c r="O22" s="6">
        <f t="shared" si="15"/>
        <v>0</v>
      </c>
      <c r="P22" s="37">
        <f t="shared" si="16"/>
        <v>0</v>
      </c>
      <c r="Q22" s="6">
        <f t="shared" si="17"/>
        <v>0</v>
      </c>
    </row>
    <row r="23" spans="1:17" x14ac:dyDescent="0.25">
      <c r="A23" s="44"/>
      <c r="B23" s="43"/>
      <c r="C23" s="6">
        <f>SUMIF('SEK Personal'!A$6:A$9,'A.I Personalausgaben'!B23,'SEK Personal'!E$6:E$9)</f>
        <v>0</v>
      </c>
      <c r="D23" s="74"/>
      <c r="E23" s="75"/>
      <c r="F23" s="6">
        <f t="shared" ref="F23" si="18">D23*$C23</f>
        <v>0</v>
      </c>
      <c r="G23" s="74"/>
      <c r="H23" s="75"/>
      <c r="I23" s="6">
        <f t="shared" ref="I23" si="19">G23*$C23</f>
        <v>0</v>
      </c>
      <c r="J23" s="74"/>
      <c r="K23" s="75"/>
      <c r="L23" s="6">
        <f t="shared" ref="L23" si="20">J23*$C23</f>
        <v>0</v>
      </c>
      <c r="M23" s="74"/>
      <c r="N23" s="75"/>
      <c r="O23" s="6">
        <f t="shared" ref="O23" si="21">M23*$C23</f>
        <v>0</v>
      </c>
      <c r="P23" s="37">
        <f t="shared" ref="P23" si="22">D23+G23+J23+M23</f>
        <v>0</v>
      </c>
      <c r="Q23" s="6">
        <f t="shared" ref="Q23" si="23">F23+I23+L23+O23</f>
        <v>0</v>
      </c>
    </row>
    <row r="24" spans="1:17" x14ac:dyDescent="0.25">
      <c r="A24" s="12" t="s">
        <v>34</v>
      </c>
      <c r="B24" s="39"/>
      <c r="C24" s="39"/>
      <c r="D24" s="38"/>
      <c r="E24" s="39"/>
      <c r="F24" s="40">
        <f>SUM(F10:F23)</f>
        <v>0</v>
      </c>
      <c r="G24" s="38"/>
      <c r="H24" s="39"/>
      <c r="I24" s="40">
        <f>SUM(I10:I23)</f>
        <v>0</v>
      </c>
      <c r="J24" s="38"/>
      <c r="K24" s="39"/>
      <c r="L24" s="40">
        <f>SUM(L10:L23)</f>
        <v>0</v>
      </c>
      <c r="M24" s="38"/>
      <c r="N24" s="39"/>
      <c r="O24" s="40">
        <f>SUM(O10:O23)</f>
        <v>0</v>
      </c>
      <c r="P24" s="39"/>
      <c r="Q24" s="40">
        <f>SUM(Q10:Q23)</f>
        <v>0</v>
      </c>
    </row>
  </sheetData>
  <mergeCells count="48">
    <mergeCell ref="C16:C17"/>
    <mergeCell ref="F16:F17"/>
    <mergeCell ref="I16:I17"/>
    <mergeCell ref="L16:L17"/>
    <mergeCell ref="O16:O17"/>
    <mergeCell ref="Q8:Q9"/>
    <mergeCell ref="P7:Q7"/>
    <mergeCell ref="B3:I3"/>
    <mergeCell ref="B4:I4"/>
    <mergeCell ref="B5:I5"/>
    <mergeCell ref="G7:I7"/>
    <mergeCell ref="I8:I9"/>
    <mergeCell ref="J7:L7"/>
    <mergeCell ref="L8:L9"/>
    <mergeCell ref="M7:O7"/>
    <mergeCell ref="O8:O9"/>
    <mergeCell ref="C8:C9"/>
    <mergeCell ref="F8:F9"/>
    <mergeCell ref="D7:F7"/>
    <mergeCell ref="Q16:Q17"/>
    <mergeCell ref="D16:E17"/>
    <mergeCell ref="D18:E18"/>
    <mergeCell ref="G16:H17"/>
    <mergeCell ref="G18:H18"/>
    <mergeCell ref="J16:K17"/>
    <mergeCell ref="J18:K18"/>
    <mergeCell ref="M16:N17"/>
    <mergeCell ref="M18:N18"/>
    <mergeCell ref="D19:E19"/>
    <mergeCell ref="G19:H19"/>
    <mergeCell ref="J19:K19"/>
    <mergeCell ref="M19:N19"/>
    <mergeCell ref="D20:E20"/>
    <mergeCell ref="G20:H20"/>
    <mergeCell ref="J20:K20"/>
    <mergeCell ref="M20:N20"/>
    <mergeCell ref="D23:E23"/>
    <mergeCell ref="G23:H23"/>
    <mergeCell ref="J23:K23"/>
    <mergeCell ref="M23:N23"/>
    <mergeCell ref="D21:E21"/>
    <mergeCell ref="G21:H21"/>
    <mergeCell ref="J21:K21"/>
    <mergeCell ref="M21:N21"/>
    <mergeCell ref="D22:E22"/>
    <mergeCell ref="G22:H22"/>
    <mergeCell ref="J22:K22"/>
    <mergeCell ref="M22:N22"/>
  </mergeCells>
  <dataValidations count="3">
    <dataValidation type="decimal" allowBlank="1" showInputMessage="1" showErrorMessage="1" sqref="J10:J15 G10:G15 D10:D15 M10:M15">
      <formula1>0.1</formula1>
      <formula2>1</formula2>
    </dataValidation>
    <dataValidation type="decimal" allowBlank="1" showInputMessage="1" showErrorMessage="1" sqref="K10:K15 H10:H15 E10:E15 N10:N15">
      <formula1>0.5</formula1>
      <formula2>12</formula2>
    </dataValidation>
    <dataValidation type="decimal" allowBlank="1" showInputMessage="1" showErrorMessage="1" sqref="D18:E23 J18:K23 G18:H23 M18:N23">
      <formula1>1</formula1>
      <formula2>1719</formula2>
    </dataValidation>
  </dataValidations>
  <pageMargins left="0.70866141732283472" right="0.70866141732283472" top="0.78740157480314965" bottom="0.78740157480314965" header="0.31496062992125984" footer="0.31496062992125984"/>
  <pageSetup paperSize="9" scale="6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'SEK Personal'!$A$6:$A$9</xm:f>
          </x14:formula1>
          <xm:sqref>B18:B23 B10:B15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F23"/>
  <sheetViews>
    <sheetView workbookViewId="0">
      <selection activeCell="A15" sqref="A15"/>
    </sheetView>
  </sheetViews>
  <sheetFormatPr baseColWidth="10" defaultRowHeight="15" x14ac:dyDescent="0.25"/>
  <cols>
    <col min="1" max="1" width="32.5703125" customWidth="1"/>
    <col min="2" max="6" width="14.140625" customWidth="1"/>
  </cols>
  <sheetData>
    <row r="1" spans="1:6" ht="28.5" x14ac:dyDescent="0.45">
      <c r="A1" s="11" t="s">
        <v>35</v>
      </c>
    </row>
    <row r="3" spans="1:6" x14ac:dyDescent="0.25">
      <c r="A3" s="10" t="s">
        <v>76</v>
      </c>
      <c r="B3" s="84">
        <f>Finanzierungsplan!B3</f>
        <v>0</v>
      </c>
      <c r="C3" s="85"/>
      <c r="D3" s="85"/>
      <c r="E3" s="85"/>
      <c r="F3" s="86"/>
    </row>
    <row r="4" spans="1:6" x14ac:dyDescent="0.25">
      <c r="A4" s="10" t="s">
        <v>0</v>
      </c>
      <c r="B4" s="84">
        <f>Finanzierungsplan!B4</f>
        <v>0</v>
      </c>
      <c r="C4" s="85"/>
      <c r="D4" s="85"/>
      <c r="E4" s="85"/>
      <c r="F4" s="86"/>
    </row>
    <row r="5" spans="1:6" x14ac:dyDescent="0.25">
      <c r="A5" s="10" t="s">
        <v>1</v>
      </c>
      <c r="B5" s="87">
        <f>Finanzierungsplan!B5</f>
        <v>0</v>
      </c>
      <c r="C5" s="88"/>
      <c r="D5" s="88"/>
      <c r="E5" s="88"/>
      <c r="F5" s="89"/>
    </row>
    <row r="7" spans="1:6" x14ac:dyDescent="0.25">
      <c r="A7" s="41" t="s">
        <v>36</v>
      </c>
      <c r="F7" s="44"/>
    </row>
    <row r="9" spans="1:6" x14ac:dyDescent="0.25">
      <c r="A9" t="s">
        <v>37</v>
      </c>
    </row>
    <row r="11" spans="1:6" x14ac:dyDescent="0.25">
      <c r="A11" s="51" t="s">
        <v>41</v>
      </c>
      <c r="B11" s="52">
        <f>Finanzierungsplan!B8</f>
        <v>2022</v>
      </c>
      <c r="C11" s="52">
        <f>Finanzierungsplan!C8</f>
        <v>2023</v>
      </c>
      <c r="D11" s="52">
        <f>Finanzierungsplan!D8</f>
        <v>2024</v>
      </c>
      <c r="E11" s="52">
        <f>Finanzierungsplan!E8</f>
        <v>2025</v>
      </c>
      <c r="F11" s="52" t="s">
        <v>13</v>
      </c>
    </row>
    <row r="12" spans="1:6" x14ac:dyDescent="0.25">
      <c r="A12" s="26" t="s">
        <v>38</v>
      </c>
      <c r="B12" s="54"/>
      <c r="C12" s="54"/>
      <c r="D12" s="54"/>
      <c r="E12" s="54"/>
      <c r="F12" s="23">
        <f>SUM(B12:E12)</f>
        <v>0</v>
      </c>
    </row>
    <row r="13" spans="1:6" x14ac:dyDescent="0.25">
      <c r="A13" s="55" t="s">
        <v>39</v>
      </c>
      <c r="B13" s="56"/>
      <c r="C13" s="56"/>
      <c r="D13" s="56"/>
      <c r="E13" s="56"/>
      <c r="F13" s="24">
        <f t="shared" ref="F13:F16" si="0">SUM(B13:E13)</f>
        <v>0</v>
      </c>
    </row>
    <row r="14" spans="1:6" x14ac:dyDescent="0.25">
      <c r="A14" s="55" t="s">
        <v>79</v>
      </c>
      <c r="B14" s="56"/>
      <c r="C14" s="56"/>
      <c r="D14" s="56"/>
      <c r="E14" s="56"/>
      <c r="F14" s="24">
        <f t="shared" si="0"/>
        <v>0</v>
      </c>
    </row>
    <row r="15" spans="1:6" x14ac:dyDescent="0.25">
      <c r="A15" s="55" t="s">
        <v>78</v>
      </c>
      <c r="B15" s="56"/>
      <c r="C15" s="56"/>
      <c r="D15" s="56"/>
      <c r="E15" s="56"/>
      <c r="F15" s="24">
        <f t="shared" si="0"/>
        <v>0</v>
      </c>
    </row>
    <row r="16" spans="1:6" x14ac:dyDescent="0.25">
      <c r="A16" s="57" t="s">
        <v>63</v>
      </c>
      <c r="B16" s="58"/>
      <c r="C16" s="58"/>
      <c r="D16" s="58"/>
      <c r="E16" s="58"/>
      <c r="F16" s="59">
        <f t="shared" si="0"/>
        <v>0</v>
      </c>
    </row>
    <row r="17" spans="1:6" x14ac:dyDescent="0.25">
      <c r="A17" s="53" t="s">
        <v>40</v>
      </c>
      <c r="B17" s="13">
        <f>SUM(B12:B16)</f>
        <v>0</v>
      </c>
      <c r="C17" s="13">
        <f t="shared" ref="C17:F17" si="1">SUM(C12:C16)</f>
        <v>0</v>
      </c>
      <c r="D17" s="13">
        <f t="shared" si="1"/>
        <v>0</v>
      </c>
      <c r="E17" s="13">
        <f t="shared" si="1"/>
        <v>0</v>
      </c>
      <c r="F17" s="13">
        <f t="shared" si="1"/>
        <v>0</v>
      </c>
    </row>
    <row r="19" spans="1:6" x14ac:dyDescent="0.25">
      <c r="A19" t="s">
        <v>71</v>
      </c>
    </row>
    <row r="20" spans="1:6" x14ac:dyDescent="0.25">
      <c r="A20" t="s">
        <v>72</v>
      </c>
    </row>
    <row r="21" spans="1:6" x14ac:dyDescent="0.25">
      <c r="A21" t="s">
        <v>73</v>
      </c>
    </row>
    <row r="22" spans="1:6" x14ac:dyDescent="0.25">
      <c r="A22" t="s">
        <v>74</v>
      </c>
    </row>
    <row r="23" spans="1:6" x14ac:dyDescent="0.25">
      <c r="A23" t="s">
        <v>75</v>
      </c>
    </row>
  </sheetData>
  <mergeCells count="3">
    <mergeCell ref="B3:F3"/>
    <mergeCell ref="B4:F4"/>
    <mergeCell ref="B5:F5"/>
  </mergeCells>
  <dataValidations count="1">
    <dataValidation type="list" allowBlank="1" showInputMessage="1" showErrorMessage="1" sqref="F7">
      <formula1>"Nein,Ja"</formula1>
    </dataValidation>
  </dataValidations>
  <pageMargins left="0.70866141732283472" right="0.70866141732283472" top="0.78740157480314965" bottom="0.78740157480314965" header="0.31496062992125984" footer="0.31496062992125984"/>
  <pageSetup paperSize="9"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
  <sheetViews>
    <sheetView workbookViewId="0">
      <selection activeCell="C9" sqref="C9"/>
    </sheetView>
  </sheetViews>
  <sheetFormatPr baseColWidth="10" defaultRowHeight="15" x14ac:dyDescent="0.25"/>
  <cols>
    <col min="1" max="1" width="42.28515625" customWidth="1"/>
    <col min="3" max="3" width="14.85546875" bestFit="1" customWidth="1"/>
    <col min="5" max="5" width="14.85546875" bestFit="1" customWidth="1"/>
    <col min="7" max="7" width="14.85546875" bestFit="1" customWidth="1"/>
    <col min="9" max="9" width="14.85546875" bestFit="1" customWidth="1"/>
  </cols>
  <sheetData>
    <row r="1" spans="1:12" ht="28.5" x14ac:dyDescent="0.45">
      <c r="A1" s="11" t="s">
        <v>44</v>
      </c>
    </row>
    <row r="3" spans="1:12" x14ac:dyDescent="0.25">
      <c r="A3" s="10" t="s">
        <v>76</v>
      </c>
      <c r="B3" s="84">
        <f>Finanzierungsplan!B3</f>
        <v>0</v>
      </c>
      <c r="C3" s="85"/>
      <c r="D3" s="85"/>
      <c r="E3" s="85"/>
      <c r="F3" s="85"/>
      <c r="G3" s="86"/>
    </row>
    <row r="4" spans="1:12" x14ac:dyDescent="0.25">
      <c r="A4" s="10" t="s">
        <v>0</v>
      </c>
      <c r="B4" s="84">
        <f>Finanzierungsplan!B4</f>
        <v>0</v>
      </c>
      <c r="C4" s="85"/>
      <c r="D4" s="85"/>
      <c r="E4" s="85"/>
      <c r="F4" s="85"/>
      <c r="G4" s="86"/>
    </row>
    <row r="5" spans="1:12" x14ac:dyDescent="0.25">
      <c r="A5" s="10" t="s">
        <v>1</v>
      </c>
      <c r="B5" s="87">
        <f>Finanzierungsplan!B5</f>
        <v>0</v>
      </c>
      <c r="C5" s="88"/>
      <c r="D5" s="88"/>
      <c r="E5" s="88"/>
      <c r="F5" s="88"/>
      <c r="G5" s="89"/>
    </row>
    <row r="7" spans="1:12" x14ac:dyDescent="0.25">
      <c r="B7" s="22"/>
      <c r="C7" s="90">
        <f>Finanzierungsplan!B8</f>
        <v>2022</v>
      </c>
      <c r="D7" s="92"/>
      <c r="E7" s="90">
        <f>Finanzierungsplan!C8</f>
        <v>2023</v>
      </c>
      <c r="F7" s="92"/>
      <c r="G7" s="90">
        <f>Finanzierungsplan!D8</f>
        <v>2024</v>
      </c>
      <c r="H7" s="92"/>
      <c r="I7" s="90">
        <f>Finanzierungsplan!E8</f>
        <v>2025</v>
      </c>
      <c r="J7" s="92"/>
      <c r="K7" s="82" t="s">
        <v>13</v>
      </c>
      <c r="L7" s="83"/>
    </row>
    <row r="8" spans="1:12" x14ac:dyDescent="0.25">
      <c r="A8" s="16" t="s">
        <v>45</v>
      </c>
      <c r="B8" s="19" t="s">
        <v>16</v>
      </c>
      <c r="C8" s="33" t="s">
        <v>32</v>
      </c>
      <c r="D8" s="19" t="s">
        <v>15</v>
      </c>
      <c r="E8" s="33" t="s">
        <v>32</v>
      </c>
      <c r="F8" s="19" t="s">
        <v>15</v>
      </c>
      <c r="G8" s="33" t="s">
        <v>32</v>
      </c>
      <c r="H8" s="19" t="s">
        <v>15</v>
      </c>
      <c r="I8" s="33" t="s">
        <v>32</v>
      </c>
      <c r="J8" s="19" t="s">
        <v>15</v>
      </c>
      <c r="K8" s="18" t="s">
        <v>24</v>
      </c>
      <c r="L8" s="19" t="s">
        <v>15</v>
      </c>
    </row>
    <row r="9" spans="1:12" x14ac:dyDescent="0.25">
      <c r="A9" s="44"/>
      <c r="B9" s="6">
        <v>15</v>
      </c>
      <c r="C9" s="47"/>
      <c r="D9" s="6">
        <f t="shared" ref="D9:D14" si="0">C9*$B9</f>
        <v>0</v>
      </c>
      <c r="E9" s="47"/>
      <c r="F9" s="6">
        <f t="shared" ref="F9:F14" si="1">E9*$B9</f>
        <v>0</v>
      </c>
      <c r="G9" s="47"/>
      <c r="H9" s="6">
        <f t="shared" ref="H9:H14" si="2">G9*$B9</f>
        <v>0</v>
      </c>
      <c r="I9" s="47"/>
      <c r="J9" s="6">
        <f>I9*$B9</f>
        <v>0</v>
      </c>
      <c r="K9" s="37">
        <f t="shared" ref="K9:L14" si="3">C9+E9+G9+I9</f>
        <v>0</v>
      </c>
      <c r="L9" s="6">
        <f t="shared" si="3"/>
        <v>0</v>
      </c>
    </row>
    <row r="10" spans="1:12" x14ac:dyDescent="0.25">
      <c r="A10" s="44"/>
      <c r="B10" s="6">
        <v>15</v>
      </c>
      <c r="C10" s="47"/>
      <c r="D10" s="6">
        <f t="shared" si="0"/>
        <v>0</v>
      </c>
      <c r="E10" s="47"/>
      <c r="F10" s="6">
        <f t="shared" si="1"/>
        <v>0</v>
      </c>
      <c r="G10" s="47"/>
      <c r="H10" s="6">
        <f t="shared" si="2"/>
        <v>0</v>
      </c>
      <c r="I10" s="47"/>
      <c r="J10" s="6">
        <f t="shared" ref="J10:J14" si="4">I10*$B10</f>
        <v>0</v>
      </c>
      <c r="K10" s="37">
        <f t="shared" si="3"/>
        <v>0</v>
      </c>
      <c r="L10" s="6">
        <f t="shared" si="3"/>
        <v>0</v>
      </c>
    </row>
    <row r="11" spans="1:12" x14ac:dyDescent="0.25">
      <c r="A11" s="44"/>
      <c r="B11" s="6">
        <v>15</v>
      </c>
      <c r="C11" s="47"/>
      <c r="D11" s="6">
        <f t="shared" si="0"/>
        <v>0</v>
      </c>
      <c r="E11" s="47"/>
      <c r="F11" s="6">
        <f t="shared" si="1"/>
        <v>0</v>
      </c>
      <c r="G11" s="47"/>
      <c r="H11" s="6">
        <f t="shared" si="2"/>
        <v>0</v>
      </c>
      <c r="I11" s="47"/>
      <c r="J11" s="6">
        <f t="shared" si="4"/>
        <v>0</v>
      </c>
      <c r="K11" s="37">
        <f t="shared" si="3"/>
        <v>0</v>
      </c>
      <c r="L11" s="6">
        <f t="shared" si="3"/>
        <v>0</v>
      </c>
    </row>
    <row r="12" spans="1:12" x14ac:dyDescent="0.25">
      <c r="A12" s="44"/>
      <c r="B12" s="6">
        <v>15</v>
      </c>
      <c r="C12" s="47"/>
      <c r="D12" s="6">
        <f t="shared" si="0"/>
        <v>0</v>
      </c>
      <c r="E12" s="47"/>
      <c r="F12" s="6">
        <f t="shared" si="1"/>
        <v>0</v>
      </c>
      <c r="G12" s="47"/>
      <c r="H12" s="6">
        <f t="shared" si="2"/>
        <v>0</v>
      </c>
      <c r="I12" s="47"/>
      <c r="J12" s="6">
        <f t="shared" si="4"/>
        <v>0</v>
      </c>
      <c r="K12" s="37">
        <f t="shared" si="3"/>
        <v>0</v>
      </c>
      <c r="L12" s="6">
        <f t="shared" si="3"/>
        <v>0</v>
      </c>
    </row>
    <row r="13" spans="1:12" x14ac:dyDescent="0.25">
      <c r="A13" s="44"/>
      <c r="B13" s="6">
        <v>15</v>
      </c>
      <c r="C13" s="47"/>
      <c r="D13" s="6">
        <f t="shared" si="0"/>
        <v>0</v>
      </c>
      <c r="E13" s="47"/>
      <c r="F13" s="6">
        <f t="shared" si="1"/>
        <v>0</v>
      </c>
      <c r="G13" s="47"/>
      <c r="H13" s="6">
        <f t="shared" si="2"/>
        <v>0</v>
      </c>
      <c r="I13" s="47"/>
      <c r="J13" s="6">
        <f t="shared" si="4"/>
        <v>0</v>
      </c>
      <c r="K13" s="37">
        <f t="shared" si="3"/>
        <v>0</v>
      </c>
      <c r="L13" s="6">
        <f t="shared" si="3"/>
        <v>0</v>
      </c>
    </row>
    <row r="14" spans="1:12" x14ac:dyDescent="0.25">
      <c r="A14" s="44"/>
      <c r="B14" s="6">
        <v>15</v>
      </c>
      <c r="C14" s="47"/>
      <c r="D14" s="6">
        <f t="shared" si="0"/>
        <v>0</v>
      </c>
      <c r="E14" s="47"/>
      <c r="F14" s="6">
        <f t="shared" si="1"/>
        <v>0</v>
      </c>
      <c r="G14" s="47"/>
      <c r="H14" s="6">
        <f t="shared" si="2"/>
        <v>0</v>
      </c>
      <c r="I14" s="47"/>
      <c r="J14" s="6">
        <f t="shared" si="4"/>
        <v>0</v>
      </c>
      <c r="K14" s="37">
        <f t="shared" si="3"/>
        <v>0</v>
      </c>
      <c r="L14" s="6">
        <f t="shared" si="3"/>
        <v>0</v>
      </c>
    </row>
    <row r="15" spans="1:12" x14ac:dyDescent="0.25">
      <c r="A15" s="12" t="s">
        <v>46</v>
      </c>
      <c r="B15" s="39"/>
      <c r="C15" s="38"/>
      <c r="D15" s="40">
        <f>SUM(D8:D14)</f>
        <v>0</v>
      </c>
      <c r="E15" s="38"/>
      <c r="F15" s="40">
        <f>SUM(F8:F14)</f>
        <v>0</v>
      </c>
      <c r="G15" s="38"/>
      <c r="H15" s="40">
        <f>SUM(H8:H14)</f>
        <v>0</v>
      </c>
      <c r="I15" s="38"/>
      <c r="J15" s="40">
        <f>SUM(J8:J14)</f>
        <v>0</v>
      </c>
      <c r="K15" s="39"/>
      <c r="L15" s="40">
        <f>SUM(L8:L14)</f>
        <v>0</v>
      </c>
    </row>
    <row r="16" spans="1:12" x14ac:dyDescent="0.25">
      <c r="A16" s="60" t="s">
        <v>47</v>
      </c>
      <c r="D16" s="13">
        <f>IF(D15&gt;0,D15*$L16/$L15,0)</f>
        <v>0</v>
      </c>
      <c r="F16" s="13">
        <f>IF(F15&gt;0,F15*$L16/$L15,0)</f>
        <v>0</v>
      </c>
      <c r="H16" s="13">
        <f>IF(H15&gt;0,H15*$L16/$L15,0)</f>
        <v>0</v>
      </c>
      <c r="J16" s="13">
        <f>IF(J15&gt;0,J15*$L16/$L15,0)</f>
        <v>0</v>
      </c>
      <c r="L16" s="2">
        <f>IF((L15+SUM(Finanzierungsplan!F10:F12))*Finanzierungsplan!B6&gt;SUM(Finanzierungsplan!F10:F12),(SUM(Finanzierungsplan!F10:F12)-SUM(Finanzierungsplan!F10:F12)*Finanzierungsplan!B6)/Finanzierungsplan!B6,L15)</f>
        <v>0</v>
      </c>
    </row>
  </sheetData>
  <mergeCells count="8">
    <mergeCell ref="B3:G3"/>
    <mergeCell ref="B4:G4"/>
    <mergeCell ref="B5:G5"/>
    <mergeCell ref="I7:J7"/>
    <mergeCell ref="K7:L7"/>
    <mergeCell ref="C7:D7"/>
    <mergeCell ref="E7:F7"/>
    <mergeCell ref="G7:H7"/>
  </mergeCells>
  <dataValidations count="1">
    <dataValidation type="decimal" allowBlank="1" showInputMessage="1" showErrorMessage="1" sqref="C9:C14 E9:E14 G9:G14 I9:I14">
      <formula1>1</formula1>
      <formula2>1719</formula2>
    </dataValidation>
  </dataValidations>
  <pageMargins left="0.70866141732283472" right="0.70866141732283472" top="0.78740157480314965" bottom="0.78740157480314965" header="0.31496062992125984" footer="0.31496062992125984"/>
  <pageSetup paperSize="9" scale="7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workbookViewId="0">
      <selection activeCell="A9" sqref="A9"/>
    </sheetView>
  </sheetViews>
  <sheetFormatPr baseColWidth="10" defaultRowHeight="15" x14ac:dyDescent="0.25"/>
  <cols>
    <col min="1" max="1" width="34.28515625" customWidth="1"/>
  </cols>
  <sheetData>
    <row r="1" spans="1:6" ht="28.5" x14ac:dyDescent="0.45">
      <c r="A1" s="11" t="s">
        <v>55</v>
      </c>
    </row>
    <row r="3" spans="1:6" x14ac:dyDescent="0.25">
      <c r="A3" s="10" t="s">
        <v>76</v>
      </c>
      <c r="B3" s="84">
        <f>Finanzierungsplan!B3</f>
        <v>0</v>
      </c>
      <c r="C3" s="85"/>
      <c r="D3" s="85"/>
      <c r="E3" s="85"/>
      <c r="F3" s="86"/>
    </row>
    <row r="4" spans="1:6" x14ac:dyDescent="0.25">
      <c r="A4" s="10" t="s">
        <v>0</v>
      </c>
      <c r="B4" s="84">
        <f>Finanzierungsplan!B4</f>
        <v>0</v>
      </c>
      <c r="C4" s="85"/>
      <c r="D4" s="85"/>
      <c r="E4" s="85"/>
      <c r="F4" s="86"/>
    </row>
    <row r="5" spans="1:6" x14ac:dyDescent="0.25">
      <c r="A5" s="10" t="s">
        <v>1</v>
      </c>
      <c r="B5" s="87">
        <f>Finanzierungsplan!B5</f>
        <v>0</v>
      </c>
      <c r="C5" s="88"/>
      <c r="D5" s="88"/>
      <c r="E5" s="88"/>
      <c r="F5" s="89"/>
    </row>
    <row r="8" spans="1:6" x14ac:dyDescent="0.25">
      <c r="A8" s="51" t="s">
        <v>77</v>
      </c>
      <c r="B8" s="52">
        <f>Finanzierungsplan!B8</f>
        <v>2022</v>
      </c>
      <c r="C8" s="52">
        <f>Finanzierungsplan!C8</f>
        <v>2023</v>
      </c>
      <c r="D8" s="52">
        <f>Finanzierungsplan!D8</f>
        <v>2024</v>
      </c>
      <c r="E8" s="52">
        <f>Finanzierungsplan!E8</f>
        <v>2025</v>
      </c>
      <c r="F8" s="52" t="s">
        <v>13</v>
      </c>
    </row>
    <row r="9" spans="1:6" x14ac:dyDescent="0.25">
      <c r="A9" s="42"/>
      <c r="B9" s="54"/>
      <c r="C9" s="54"/>
      <c r="D9" s="54"/>
      <c r="E9" s="54"/>
      <c r="F9" s="23">
        <f>SUM(B9:E9)</f>
        <v>0</v>
      </c>
    </row>
    <row r="10" spans="1:6" x14ac:dyDescent="0.25">
      <c r="A10" s="42"/>
      <c r="B10" s="56"/>
      <c r="C10" s="56"/>
      <c r="D10" s="56"/>
      <c r="E10" s="56"/>
      <c r="F10" s="24">
        <f t="shared" ref="F10:F13" si="0">SUM(B10:E10)</f>
        <v>0</v>
      </c>
    </row>
    <row r="11" spans="1:6" x14ac:dyDescent="0.25">
      <c r="A11" s="42"/>
      <c r="B11" s="56"/>
      <c r="C11" s="56"/>
      <c r="D11" s="56"/>
      <c r="E11" s="56"/>
      <c r="F11" s="24">
        <f t="shared" si="0"/>
        <v>0</v>
      </c>
    </row>
    <row r="12" spans="1:6" x14ac:dyDescent="0.25">
      <c r="A12" s="42"/>
      <c r="B12" s="56"/>
      <c r="C12" s="56"/>
      <c r="D12" s="56"/>
      <c r="E12" s="56"/>
      <c r="F12" s="24">
        <f t="shared" si="0"/>
        <v>0</v>
      </c>
    </row>
    <row r="13" spans="1:6" x14ac:dyDescent="0.25">
      <c r="A13" s="42"/>
      <c r="B13" s="58"/>
      <c r="C13" s="58"/>
      <c r="D13" s="58"/>
      <c r="E13" s="58"/>
      <c r="F13" s="59">
        <f t="shared" si="0"/>
        <v>0</v>
      </c>
    </row>
    <row r="14" spans="1:6" x14ac:dyDescent="0.25">
      <c r="A14" s="53" t="s">
        <v>56</v>
      </c>
      <c r="B14" s="13">
        <f>SUM(B9:B13)</f>
        <v>0</v>
      </c>
      <c r="C14" s="13">
        <f t="shared" ref="C14:F14" si="1">SUM(C9:C13)</f>
        <v>0</v>
      </c>
      <c r="D14" s="13">
        <f t="shared" si="1"/>
        <v>0</v>
      </c>
      <c r="E14" s="13">
        <f t="shared" si="1"/>
        <v>0</v>
      </c>
      <c r="F14" s="13">
        <f t="shared" si="1"/>
        <v>0</v>
      </c>
    </row>
    <row r="15" spans="1:6" x14ac:dyDescent="0.25">
      <c r="A15" t="s">
        <v>57</v>
      </c>
      <c r="F15" s="24">
        <f>Finanzierungsplan!F14*0.1</f>
        <v>0</v>
      </c>
    </row>
    <row r="16" spans="1:6" x14ac:dyDescent="0.25">
      <c r="A16" s="53" t="s">
        <v>58</v>
      </c>
      <c r="B16" s="13">
        <f t="shared" ref="B16:D16" si="2">IF(C14&gt;0,B14*$F16/$F14,0)</f>
        <v>0</v>
      </c>
      <c r="C16" s="13">
        <f t="shared" si="2"/>
        <v>0</v>
      </c>
      <c r="D16" s="13">
        <f t="shared" si="2"/>
        <v>0</v>
      </c>
      <c r="E16" s="13">
        <f>IF(F14&gt;0,E14*$F16/$F14,0)</f>
        <v>0</v>
      </c>
      <c r="F16" s="13">
        <f>IF(F14-F15&gt;0,F14-F15,0)</f>
        <v>0</v>
      </c>
    </row>
  </sheetData>
  <mergeCells count="3">
    <mergeCell ref="B3:F3"/>
    <mergeCell ref="B4:F4"/>
    <mergeCell ref="B5:F5"/>
  </mergeCells>
  <pageMargins left="0.70866141732283472" right="0.70866141732283472"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E9"/>
  <sheetViews>
    <sheetView workbookViewId="0"/>
  </sheetViews>
  <sheetFormatPr baseColWidth="10" defaultRowHeight="15" x14ac:dyDescent="0.25"/>
  <cols>
    <col min="1" max="1" width="15.140625" customWidth="1"/>
    <col min="2" max="2" width="39.5703125" bestFit="1" customWidth="1"/>
    <col min="3" max="3" width="61.5703125" customWidth="1"/>
    <col min="5" max="5" width="20.140625" bestFit="1" customWidth="1"/>
  </cols>
  <sheetData>
    <row r="1" spans="1:5" ht="15.75" x14ac:dyDescent="0.25">
      <c r="A1" s="27" t="s">
        <v>80</v>
      </c>
      <c r="B1" s="94"/>
      <c r="C1" s="94"/>
      <c r="D1" s="94"/>
      <c r="E1" s="94"/>
    </row>
    <row r="4" spans="1:5" x14ac:dyDescent="0.25">
      <c r="A4" s="93" t="s">
        <v>26</v>
      </c>
      <c r="B4" s="93" t="s">
        <v>27</v>
      </c>
      <c r="C4" s="93" t="s">
        <v>28</v>
      </c>
      <c r="D4" s="93" t="s">
        <v>14</v>
      </c>
      <c r="E4" s="5" t="s">
        <v>16</v>
      </c>
    </row>
    <row r="5" spans="1:5" x14ac:dyDescent="0.25">
      <c r="A5" s="93"/>
      <c r="B5" s="93"/>
      <c r="C5" s="93"/>
      <c r="D5" s="93"/>
      <c r="E5" s="32" t="s">
        <v>30</v>
      </c>
    </row>
    <row r="6" spans="1:5" ht="150" x14ac:dyDescent="0.25">
      <c r="A6" s="28">
        <v>1</v>
      </c>
      <c r="B6" s="29" t="s">
        <v>68</v>
      </c>
      <c r="C6" s="30" t="s">
        <v>64</v>
      </c>
      <c r="D6" s="31">
        <v>8290</v>
      </c>
      <c r="E6" s="31">
        <v>57</v>
      </c>
    </row>
    <row r="7" spans="1:5" ht="105" x14ac:dyDescent="0.25">
      <c r="A7" s="28">
        <v>2</v>
      </c>
      <c r="B7" s="29" t="s">
        <v>69</v>
      </c>
      <c r="C7" s="30" t="s">
        <v>65</v>
      </c>
      <c r="D7" s="31">
        <v>6085</v>
      </c>
      <c r="E7" s="31">
        <v>42</v>
      </c>
    </row>
    <row r="8" spans="1:5" ht="75" x14ac:dyDescent="0.25">
      <c r="A8" s="28">
        <v>3</v>
      </c>
      <c r="B8" s="29" t="s">
        <v>29</v>
      </c>
      <c r="C8" s="30" t="s">
        <v>66</v>
      </c>
      <c r="D8" s="31">
        <v>4435</v>
      </c>
      <c r="E8" s="31">
        <v>30</v>
      </c>
    </row>
    <row r="9" spans="1:5" ht="45" x14ac:dyDescent="0.25">
      <c r="A9" s="28">
        <v>4</v>
      </c>
      <c r="B9" s="29" t="s">
        <v>70</v>
      </c>
      <c r="C9" s="30" t="s">
        <v>67</v>
      </c>
      <c r="D9" s="31">
        <v>3454</v>
      </c>
      <c r="E9" s="31">
        <v>24</v>
      </c>
    </row>
  </sheetData>
  <mergeCells count="4">
    <mergeCell ref="D4:D5"/>
    <mergeCell ref="C4:C5"/>
    <mergeCell ref="B4:B5"/>
    <mergeCell ref="A4:A5"/>
  </mergeCells>
  <pageMargins left="0.70866141732283472" right="0.70866141732283472" top="0.78740157480314965" bottom="0.78740157480314965" header="0.31496062992125984" footer="0.31496062992125984"/>
  <pageSetup paperSize="9" scale="88"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Finanzierungsplan</vt:lpstr>
      <vt:lpstr>A.I Personalausgaben</vt:lpstr>
      <vt:lpstr>A.II Sachausgaben</vt:lpstr>
      <vt:lpstr>A.IV bürgersch. Eng.</vt:lpstr>
      <vt:lpstr>B.III Spenden</vt:lpstr>
      <vt:lpstr>SEK Personal</vt:lpstr>
    </vt:vector>
  </TitlesOfParts>
  <Company>MWIDE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Reck, Torsten (MWIKE)</dc:creator>
  <cp:lastModifiedBy>Reck, Torsten (MWIKE)</cp:lastModifiedBy>
  <cp:lastPrinted>2022-11-04T13:41:13Z</cp:lastPrinted>
  <dcterms:created xsi:type="dcterms:W3CDTF">2022-05-09T05:58:09Z</dcterms:created>
  <dcterms:modified xsi:type="dcterms:W3CDTF">2022-11-04T13:41:32Z</dcterms:modified>
</cp:coreProperties>
</file>